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本会令和４年度総会資料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Sheet1!$A$1:$L$105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F13" i="1"/>
  <c r="L13" i="1" s="1"/>
  <c r="L55" i="1" l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K54" i="1"/>
  <c r="L54" i="1" s="1"/>
  <c r="K12" i="1"/>
  <c r="K24" i="1"/>
  <c r="K16" i="1"/>
  <c r="J9" i="1"/>
  <c r="J10" i="1"/>
  <c r="J11" i="1"/>
  <c r="J12" i="1"/>
  <c r="J14" i="1"/>
  <c r="J15" i="1"/>
  <c r="J17" i="1"/>
  <c r="J18" i="1"/>
  <c r="J19" i="1"/>
  <c r="J20" i="1"/>
  <c r="J21" i="1"/>
  <c r="J22" i="1"/>
  <c r="J23" i="1"/>
  <c r="J24" i="1"/>
  <c r="J25" i="1"/>
  <c r="J26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82" i="1"/>
  <c r="J83" i="1"/>
  <c r="J84" i="1"/>
  <c r="J85" i="1"/>
  <c r="J86" i="1"/>
  <c r="J87" i="1"/>
  <c r="J88" i="1"/>
  <c r="J89" i="1"/>
  <c r="J90" i="1"/>
  <c r="J8" i="1"/>
  <c r="H29" i="1"/>
  <c r="H80" i="1" s="1"/>
  <c r="G29" i="1"/>
  <c r="H27" i="1"/>
  <c r="H16" i="1"/>
  <c r="G16" i="1"/>
  <c r="J16" i="1" s="1"/>
  <c r="E29" i="1"/>
  <c r="E80" i="1" s="1"/>
  <c r="D29" i="1"/>
  <c r="D80" i="1" s="1"/>
  <c r="C29" i="1"/>
  <c r="F9" i="1"/>
  <c r="L9" i="1" s="1"/>
  <c r="F10" i="1"/>
  <c r="L10" i="1" s="1"/>
  <c r="F11" i="1"/>
  <c r="F12" i="1"/>
  <c r="F14" i="1"/>
  <c r="L14" i="1" s="1"/>
  <c r="F15" i="1"/>
  <c r="L15" i="1" s="1"/>
  <c r="F16" i="1"/>
  <c r="L16" i="1" s="1"/>
  <c r="F17" i="1"/>
  <c r="L17" i="1" s="1"/>
  <c r="F18" i="1"/>
  <c r="F19" i="1"/>
  <c r="L19" i="1" s="1"/>
  <c r="F20" i="1"/>
  <c r="F21" i="1"/>
  <c r="L21" i="1" s="1"/>
  <c r="F22" i="1"/>
  <c r="F23" i="1"/>
  <c r="L23" i="1" s="1"/>
  <c r="F24" i="1"/>
  <c r="F25" i="1"/>
  <c r="L25" i="1" s="1"/>
  <c r="F26" i="1"/>
  <c r="F30" i="1"/>
  <c r="L30" i="1" s="1"/>
  <c r="F31" i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F48" i="1"/>
  <c r="L48" i="1" s="1"/>
  <c r="F49" i="1"/>
  <c r="L49" i="1" s="1"/>
  <c r="F50" i="1"/>
  <c r="L50" i="1" s="1"/>
  <c r="F51" i="1"/>
  <c r="L51" i="1" s="1"/>
  <c r="F52" i="1"/>
  <c r="L52" i="1" s="1"/>
  <c r="F53" i="1"/>
  <c r="L53" i="1" s="1"/>
  <c r="F82" i="1"/>
  <c r="L82" i="1" s="1"/>
  <c r="F83" i="1"/>
  <c r="F84" i="1"/>
  <c r="L84" i="1" s="1"/>
  <c r="F85" i="1"/>
  <c r="L85" i="1" s="1"/>
  <c r="F86" i="1"/>
  <c r="L86" i="1" s="1"/>
  <c r="F87" i="1"/>
  <c r="L87" i="1" s="1"/>
  <c r="F88" i="1"/>
  <c r="L88" i="1" s="1"/>
  <c r="F89" i="1"/>
  <c r="L89" i="1" s="1"/>
  <c r="F8" i="1"/>
  <c r="E27" i="1"/>
  <c r="D27" i="1"/>
  <c r="C27" i="1"/>
  <c r="F29" i="1" l="1"/>
  <c r="L83" i="1"/>
  <c r="L39" i="1"/>
  <c r="L31" i="1"/>
  <c r="C80" i="1"/>
  <c r="C81" i="1" s="1"/>
  <c r="C90" i="1" s="1"/>
  <c r="L47" i="1"/>
  <c r="L11" i="1"/>
  <c r="G27" i="1"/>
  <c r="J27" i="1" s="1"/>
  <c r="F27" i="1"/>
  <c r="D81" i="1"/>
  <c r="D90" i="1" s="1"/>
  <c r="H81" i="1"/>
  <c r="L8" i="1"/>
  <c r="L26" i="1"/>
  <c r="L24" i="1"/>
  <c r="L22" i="1"/>
  <c r="L20" i="1"/>
  <c r="L18" i="1"/>
  <c r="E81" i="1"/>
  <c r="E90" i="1" s="1"/>
  <c r="J29" i="1"/>
  <c r="L29" i="1" s="1"/>
  <c r="G80" i="1"/>
  <c r="J80" i="1" s="1"/>
  <c r="K27" i="1"/>
  <c r="K81" i="1" s="1"/>
  <c r="K90" i="1" s="1"/>
  <c r="L12" i="1"/>
  <c r="F80" i="1"/>
  <c r="F81" i="1" l="1"/>
  <c r="L27" i="1"/>
  <c r="G81" i="1"/>
  <c r="J81" i="1"/>
  <c r="L81" i="1" s="1"/>
  <c r="L80" i="1"/>
  <c r="F90" i="1"/>
  <c r="L90" i="1" s="1"/>
  <c r="L92" i="1" s="1"/>
  <c r="L97" i="1" s="1"/>
</calcChain>
</file>

<file path=xl/sharedStrings.xml><?xml version="1.0" encoding="utf-8"?>
<sst xmlns="http://schemas.openxmlformats.org/spreadsheetml/2006/main" count="109" uniqueCount="87">
  <si>
    <t>令和４年度収支予算事業別区分内訳表</t>
    <rPh sb="0" eb="2">
      <t>レイワ</t>
    </rPh>
    <rPh sb="3" eb="5">
      <t>ネンド</t>
    </rPh>
    <rPh sb="5" eb="7">
      <t>シュウシ</t>
    </rPh>
    <rPh sb="7" eb="9">
      <t>ヨサン</t>
    </rPh>
    <rPh sb="9" eb="11">
      <t>ジギョウ</t>
    </rPh>
    <rPh sb="11" eb="12">
      <t>ベツ</t>
    </rPh>
    <rPh sb="12" eb="14">
      <t>クブン</t>
    </rPh>
    <rPh sb="14" eb="16">
      <t>ウチワケ</t>
    </rPh>
    <rPh sb="16" eb="17">
      <t>ヒョウ</t>
    </rPh>
    <phoneticPr fontId="2"/>
  </si>
  <si>
    <t>Ⅰ　一般正味財産増減の部</t>
  </si>
  <si>
    <t xml:space="preserve">  １．経常増減の部</t>
  </si>
  <si>
    <t xml:space="preserve">    (1) 経常収益</t>
  </si>
  <si>
    <t xml:space="preserve">       基本財産運用益</t>
  </si>
  <si>
    <t xml:space="preserve">          基本財産受取利息</t>
  </si>
  <si>
    <t xml:space="preserve">       特定資産運用益</t>
  </si>
  <si>
    <t xml:space="preserve">          特定資産受取利息</t>
  </si>
  <si>
    <t xml:space="preserve">        受取会費</t>
  </si>
  <si>
    <t xml:space="preserve">          部会受取会費</t>
  </si>
  <si>
    <t xml:space="preserve">       事業収益</t>
  </si>
  <si>
    <t xml:space="preserve">          研修事業収益</t>
  </si>
  <si>
    <t xml:space="preserve">          広報事業収益</t>
  </si>
  <si>
    <t xml:space="preserve">          福利厚生事業収益</t>
  </si>
  <si>
    <t xml:space="preserve">          会員親睦事業収益</t>
  </si>
  <si>
    <t xml:space="preserve">       受取補助金等</t>
  </si>
  <si>
    <t xml:space="preserve">          受取全法連助成金</t>
  </si>
  <si>
    <t xml:space="preserve">       雑収益</t>
  </si>
  <si>
    <t xml:space="preserve">          受取利息</t>
  </si>
  <si>
    <t xml:space="preserve">          雑収入</t>
  </si>
  <si>
    <t xml:space="preserve">       経常収益計</t>
  </si>
  <si>
    <t xml:space="preserve">    (2) 経常費用</t>
  </si>
  <si>
    <t xml:space="preserve">       事業費</t>
  </si>
  <si>
    <t xml:space="preserve">          給与手当</t>
  </si>
  <si>
    <t xml:space="preserve">          退職給付費用</t>
  </si>
  <si>
    <t xml:space="preserve">          福利厚生費</t>
  </si>
  <si>
    <t xml:space="preserve">          旅費交通費</t>
  </si>
  <si>
    <t xml:space="preserve">          通信運搬費</t>
  </si>
  <si>
    <t xml:space="preserve">          減価償却費</t>
  </si>
  <si>
    <t xml:space="preserve">          消耗什器備品費</t>
  </si>
  <si>
    <t xml:space="preserve">          消耗品費</t>
  </si>
  <si>
    <t xml:space="preserve">          印刷製本費</t>
  </si>
  <si>
    <t xml:space="preserve">          燃料費</t>
  </si>
  <si>
    <t xml:space="preserve">          賃借料</t>
  </si>
  <si>
    <t xml:space="preserve">          会場費</t>
  </si>
  <si>
    <t xml:space="preserve">          保険料</t>
  </si>
  <si>
    <t xml:space="preserve">          諸謝金</t>
  </si>
  <si>
    <t xml:space="preserve">          租税公課</t>
  </si>
  <si>
    <t xml:space="preserve">          会議費</t>
  </si>
  <si>
    <t xml:space="preserve">          表彰費</t>
  </si>
  <si>
    <t xml:space="preserve">          事務委託費</t>
  </si>
  <si>
    <t xml:space="preserve">          委託費</t>
  </si>
  <si>
    <t xml:space="preserve">          リース料</t>
  </si>
  <si>
    <t xml:space="preserve">          支払負担金</t>
  </si>
  <si>
    <t xml:space="preserve">          支払手数料</t>
  </si>
  <si>
    <t xml:space="preserve">          雑費</t>
  </si>
  <si>
    <t xml:space="preserve">       管理費</t>
  </si>
  <si>
    <t xml:space="preserve">          修繕費</t>
    <rPh sb="10" eb="13">
      <t>シュウゼンヒ</t>
    </rPh>
    <phoneticPr fontId="2"/>
  </si>
  <si>
    <t xml:space="preserve">          諸会費</t>
  </si>
  <si>
    <t xml:space="preserve">          渉外慶弔費</t>
  </si>
  <si>
    <t xml:space="preserve">          支払利子</t>
  </si>
  <si>
    <t xml:space="preserve">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</si>
  <si>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</si>
  <si>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</si>
  <si>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</si>
  <si>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</si>
  <si>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</si>
  <si>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</si>
  <si>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</si>
  <si>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</si>
  <si>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</si>
  <si>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</si>
  <si>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</si>
  <si>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</si>
  <si>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</si>
  <si>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</si>
  <si>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</si>
  <si>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</si>
  <si>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 正味財産期末残高</t>
  </si>
  <si>
    <t>税の啓発事業</t>
  </si>
  <si>
    <t>継続共通</t>
  </si>
  <si>
    <t>小計</t>
    <rPh sb="0" eb="2">
      <t>ショウケイ</t>
    </rPh>
    <phoneticPr fontId="2"/>
  </si>
  <si>
    <t>実施事業等会計</t>
  </si>
  <si>
    <t>科　　　　　　　目</t>
    <rPh sb="0" eb="1">
      <t>カ</t>
    </rPh>
    <rPh sb="8" eb="9">
      <t>メ</t>
    </rPh>
    <phoneticPr fontId="3"/>
  </si>
  <si>
    <t>福利厚生事業</t>
  </si>
  <si>
    <t>会員支援事業</t>
  </si>
  <si>
    <t>収益等共通</t>
  </si>
  <si>
    <t>その他会計</t>
  </si>
  <si>
    <t>法人会計</t>
  </si>
  <si>
    <t>合   　計</t>
  </si>
  <si>
    <t>地域社会貢献事業</t>
    <rPh sb="6" eb="8">
      <t>ジギョウ</t>
    </rPh>
    <phoneticPr fontId="3"/>
  </si>
  <si>
    <t>　　　　 賛助会員受取会費</t>
    <rPh sb="5" eb="9">
      <t>サンジョカイイン</t>
    </rPh>
    <rPh sb="9" eb="11">
      <t>ウケトリ</t>
    </rPh>
    <rPh sb="11" eb="13">
      <t>カイヒ</t>
    </rPh>
    <phoneticPr fontId="3"/>
  </si>
  <si>
    <t>　　　　 事務受託料収益</t>
    <rPh sb="5" eb="7">
      <t>ジム</t>
    </rPh>
    <rPh sb="7" eb="9">
      <t>ジュタク</t>
    </rPh>
    <rPh sb="9" eb="10">
      <t>リョウ</t>
    </rPh>
    <rPh sb="10" eb="12">
      <t>シュウエキ</t>
    </rPh>
    <phoneticPr fontId="2"/>
  </si>
  <si>
    <t>　　　　 修繕費</t>
    <rPh sb="5" eb="8">
      <t>シュウゼンヒ</t>
    </rPh>
    <phoneticPr fontId="2"/>
  </si>
  <si>
    <t>（単位：円）</t>
    <rPh sb="1" eb="3">
      <t>タンイ</t>
    </rPh>
    <rPh sb="4" eb="5">
      <t>エン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</si>
  <si>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令和４年４月１日から令和５年３月３１日まで　　　　　　　　　　　　　　　　　　　　　　　　　　　　　　　　　　　　　　　　　　　　　　　　　　　　　　　　　　　　　　　　　　</t>
    <rPh sb="76" eb="78">
      <t>レイワ</t>
    </rPh>
    <rPh sb="79" eb="80">
      <t>ネン</t>
    </rPh>
    <rPh sb="81" eb="82">
      <t>ガツ</t>
    </rPh>
    <rPh sb="83" eb="84">
      <t>ニチ</t>
    </rPh>
    <rPh sb="86" eb="88">
      <t>レイワ</t>
    </rPh>
    <rPh sb="89" eb="90">
      <t>ネン</t>
    </rPh>
    <rPh sb="91" eb="92">
      <t>ガツ</t>
    </rPh>
    <rPh sb="94" eb="95">
      <t>ニチ</t>
    </rPh>
    <phoneticPr fontId="3"/>
  </si>
  <si>
    <t xml:space="preserve">          正会員受取会費</t>
    <rPh sb="10" eb="13">
      <t>セイカイイン</t>
    </rPh>
    <rPh sb="13" eb="15">
      <t>ウケトリ</t>
    </rPh>
    <rPh sb="15" eb="17">
      <t>カイヒ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</si>
</sst>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5" fillId="0" borderId="7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4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5" fillId="0" borderId="9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2" borderId="11" xfId="1" applyNumberFormat="1" applyFont="1" applyFill="1" applyBorder="1">
      <alignment vertical="center"/>
    </xf>
    <xf numFmtId="176" fontId="6" fillId="2" borderId="7" xfId="1" applyNumberFormat="1" applyFont="1" applyFill="1" applyBorder="1">
      <alignment vertical="center"/>
    </xf>
    <xf numFmtId="176" fontId="5" fillId="2" borderId="11" xfId="1" applyNumberFormat="1" applyFont="1" applyFill="1" applyBorder="1">
      <alignment vertical="center"/>
    </xf>
    <xf numFmtId="176" fontId="5" fillId="2" borderId="7" xfId="1" applyNumberFormat="1" applyFont="1" applyFill="1" applyBorder="1">
      <alignment vertical="center"/>
    </xf>
    <xf numFmtId="176" fontId="5" fillId="2" borderId="4" xfId="1" applyNumberFormat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176" fontId="6" fillId="2" borderId="12" xfId="1" applyNumberFormat="1" applyFont="1" applyFill="1" applyBorder="1">
      <alignment vertical="center"/>
    </xf>
    <xf numFmtId="176" fontId="6" fillId="2" borderId="10" xfId="1" applyNumberFormat="1" applyFont="1" applyFill="1" applyBorder="1">
      <alignment vertical="center"/>
    </xf>
    <xf numFmtId="176" fontId="5" fillId="0" borderId="0" xfId="1" applyNumberFormat="1" applyFont="1">
      <alignment vertical="center"/>
    </xf>
    <xf numFmtId="176" fontId="11" fillId="0" borderId="0" xfId="1" applyNumberFormat="1" applyFont="1" applyAlignment="1">
      <alignment horizontal="center" vertical="center" textRotation="180"/>
    </xf>
    <xf numFmtId="176" fontId="10" fillId="0" borderId="0" xfId="1" applyNumberFormat="1" applyFont="1" applyBorder="1" applyAlignment="1">
      <alignment horizontal="center" vertical="center" textRotation="180"/>
    </xf>
    <xf numFmtId="176" fontId="7" fillId="0" borderId="0" xfId="1" applyNumberFormat="1" applyFont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view="pageBreakPreview" zoomScale="60" zoomScaleNormal="100" workbookViewId="0">
      <selection activeCell="B13" sqref="A13:XFD13"/>
    </sheetView>
  </sheetViews>
  <sheetFormatPr defaultRowHeight="13.5" x14ac:dyDescent="0.15"/>
  <cols>
    <col min="1" max="1" width="9" style="1"/>
    <col min="2" max="2" width="54.5" style="1" customWidth="1"/>
    <col min="3" max="3" width="22.875" style="1" customWidth="1"/>
    <col min="4" max="4" width="24" style="1" customWidth="1"/>
    <col min="5" max="6" width="18.5" style="1" bestFit="1" customWidth="1"/>
    <col min="7" max="8" width="18.25" style="1" bestFit="1" customWidth="1"/>
    <col min="9" max="9" width="15.375" style="1" bestFit="1" customWidth="1"/>
    <col min="10" max="10" width="21.125" style="1" bestFit="1" customWidth="1"/>
    <col min="11" max="12" width="18.5" style="1" bestFit="1" customWidth="1"/>
    <col min="13" max="16384" width="9" style="1"/>
  </cols>
  <sheetData>
    <row r="1" spans="1:12" ht="32.25" x14ac:dyDescent="0.15">
      <c r="A1" s="27">
        <v>58</v>
      </c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" x14ac:dyDescent="0.15">
      <c r="A2" s="27"/>
      <c r="B2" s="30" t="s">
        <v>85</v>
      </c>
      <c r="C2" s="31"/>
      <c r="D2" s="31"/>
      <c r="E2" s="31"/>
      <c r="F2" s="31"/>
      <c r="G2" s="31"/>
      <c r="H2" s="31"/>
      <c r="I2" s="31"/>
      <c r="J2" s="31"/>
      <c r="K2" s="31"/>
      <c r="L2" s="11" t="s">
        <v>84</v>
      </c>
    </row>
    <row r="3" spans="1:12" s="26" customFormat="1" ht="18.75" x14ac:dyDescent="0.15">
      <c r="A3" s="27"/>
      <c r="B3" s="32" t="s">
        <v>73</v>
      </c>
      <c r="C3" s="32" t="s">
        <v>72</v>
      </c>
      <c r="D3" s="32"/>
      <c r="E3" s="32"/>
      <c r="F3" s="32"/>
      <c r="G3" s="32" t="s">
        <v>77</v>
      </c>
      <c r="H3" s="32"/>
      <c r="I3" s="32"/>
      <c r="J3" s="34"/>
      <c r="K3" s="32" t="s">
        <v>78</v>
      </c>
      <c r="L3" s="32" t="s">
        <v>79</v>
      </c>
    </row>
    <row r="4" spans="1:12" s="26" customFormat="1" ht="18.75" x14ac:dyDescent="0.15">
      <c r="A4" s="27"/>
      <c r="B4" s="33"/>
      <c r="C4" s="2" t="s">
        <v>69</v>
      </c>
      <c r="D4" s="2" t="s">
        <v>80</v>
      </c>
      <c r="E4" s="2" t="s">
        <v>70</v>
      </c>
      <c r="F4" s="2" t="s">
        <v>71</v>
      </c>
      <c r="G4" s="2" t="s">
        <v>74</v>
      </c>
      <c r="H4" s="2" t="s">
        <v>75</v>
      </c>
      <c r="I4" s="2" t="s">
        <v>76</v>
      </c>
      <c r="J4" s="3" t="s">
        <v>71</v>
      </c>
      <c r="K4" s="35"/>
      <c r="L4" s="35"/>
    </row>
    <row r="5" spans="1:12" s="26" customFormat="1" ht="18.75" x14ac:dyDescent="0.15">
      <c r="A5" s="27"/>
      <c r="B5" s="17" t="s">
        <v>1</v>
      </c>
      <c r="C5" s="12"/>
      <c r="D5" s="4"/>
      <c r="E5" s="4"/>
      <c r="F5" s="4"/>
      <c r="G5" s="4"/>
      <c r="H5" s="4"/>
      <c r="I5" s="4"/>
      <c r="J5" s="5"/>
      <c r="K5" s="5"/>
      <c r="L5" s="5"/>
    </row>
    <row r="6" spans="1:12" s="26" customFormat="1" ht="18.75" x14ac:dyDescent="0.15">
      <c r="A6" s="27"/>
      <c r="B6" s="6" t="s">
        <v>2</v>
      </c>
      <c r="C6" s="12"/>
      <c r="D6" s="4"/>
      <c r="E6" s="4"/>
      <c r="F6" s="4"/>
      <c r="G6" s="4"/>
      <c r="H6" s="4"/>
      <c r="I6" s="4"/>
      <c r="J6" s="4"/>
      <c r="K6" s="4"/>
      <c r="L6" s="4"/>
    </row>
    <row r="7" spans="1:12" s="26" customFormat="1" ht="18.75" x14ac:dyDescent="0.15">
      <c r="A7" s="27"/>
      <c r="B7" s="6" t="s">
        <v>3</v>
      </c>
      <c r="C7" s="12"/>
      <c r="D7" s="4"/>
      <c r="E7" s="4"/>
      <c r="F7" s="4"/>
      <c r="G7" s="4"/>
      <c r="H7" s="4"/>
      <c r="I7" s="4"/>
      <c r="J7" s="4"/>
      <c r="K7" s="4"/>
      <c r="L7" s="4"/>
    </row>
    <row r="8" spans="1:12" s="26" customFormat="1" ht="18.75" x14ac:dyDescent="0.15">
      <c r="A8" s="27"/>
      <c r="B8" s="6" t="s">
        <v>4</v>
      </c>
      <c r="C8" s="13">
        <v>0</v>
      </c>
      <c r="D8" s="6">
        <v>0</v>
      </c>
      <c r="E8" s="6">
        <v>0</v>
      </c>
      <c r="F8" s="6">
        <f>C8+D8+E8</f>
        <v>0</v>
      </c>
      <c r="G8" s="6">
        <v>0</v>
      </c>
      <c r="H8" s="6">
        <v>0</v>
      </c>
      <c r="I8" s="6">
        <v>0</v>
      </c>
      <c r="J8" s="6">
        <f>G8+H8+I8</f>
        <v>0</v>
      </c>
      <c r="K8" s="6">
        <v>500</v>
      </c>
      <c r="L8" s="6">
        <f>F8+J8+K8</f>
        <v>500</v>
      </c>
    </row>
    <row r="9" spans="1:12" s="26" customFormat="1" ht="18.75" x14ac:dyDescent="0.15">
      <c r="A9" s="27"/>
      <c r="B9" s="4" t="s">
        <v>5</v>
      </c>
      <c r="C9" s="12">
        <v>0</v>
      </c>
      <c r="D9" s="4">
        <v>0</v>
      </c>
      <c r="E9" s="4">
        <v>0</v>
      </c>
      <c r="F9" s="4">
        <f t="shared" ref="F9:F53" si="0">C9+D9+E9</f>
        <v>0</v>
      </c>
      <c r="G9" s="4">
        <v>0</v>
      </c>
      <c r="H9" s="4">
        <v>0</v>
      </c>
      <c r="I9" s="4">
        <v>0</v>
      </c>
      <c r="J9" s="4">
        <f t="shared" ref="J9:J53" si="1">G9+H9+I9</f>
        <v>0</v>
      </c>
      <c r="K9" s="4">
        <v>500</v>
      </c>
      <c r="L9" s="4">
        <f t="shared" ref="L9:L71" si="2">F9+J9+K9</f>
        <v>500</v>
      </c>
    </row>
    <row r="10" spans="1:12" s="26" customFormat="1" ht="18.75" x14ac:dyDescent="0.15">
      <c r="A10" s="27"/>
      <c r="B10" s="6" t="s">
        <v>6</v>
      </c>
      <c r="C10" s="13">
        <v>0</v>
      </c>
      <c r="D10" s="6">
        <v>0</v>
      </c>
      <c r="E10" s="6">
        <v>0</v>
      </c>
      <c r="F10" s="6">
        <f t="shared" si="0"/>
        <v>0</v>
      </c>
      <c r="G10" s="6">
        <v>0</v>
      </c>
      <c r="H10" s="6">
        <v>0</v>
      </c>
      <c r="I10" s="6">
        <v>0</v>
      </c>
      <c r="J10" s="6">
        <f t="shared" si="1"/>
        <v>0</v>
      </c>
      <c r="K10" s="6">
        <v>700</v>
      </c>
      <c r="L10" s="6">
        <f t="shared" si="2"/>
        <v>700</v>
      </c>
    </row>
    <row r="11" spans="1:12" s="26" customFormat="1" ht="18.75" x14ac:dyDescent="0.15">
      <c r="A11" s="27"/>
      <c r="B11" s="4" t="s">
        <v>7</v>
      </c>
      <c r="C11" s="12">
        <v>0</v>
      </c>
      <c r="D11" s="4">
        <v>0</v>
      </c>
      <c r="E11" s="4">
        <v>0</v>
      </c>
      <c r="F11" s="4">
        <f t="shared" si="0"/>
        <v>0</v>
      </c>
      <c r="G11" s="4">
        <v>0</v>
      </c>
      <c r="H11" s="4">
        <v>0</v>
      </c>
      <c r="I11" s="4">
        <v>0</v>
      </c>
      <c r="J11" s="4">
        <f t="shared" si="1"/>
        <v>0</v>
      </c>
      <c r="K11" s="4">
        <v>700</v>
      </c>
      <c r="L11" s="4">
        <f t="shared" si="2"/>
        <v>700</v>
      </c>
    </row>
    <row r="12" spans="1:12" s="26" customFormat="1" ht="18.75" x14ac:dyDescent="0.15">
      <c r="A12" s="27"/>
      <c r="B12" s="6" t="s">
        <v>8</v>
      </c>
      <c r="C12" s="13">
        <v>0</v>
      </c>
      <c r="D12" s="6">
        <v>0</v>
      </c>
      <c r="E12" s="6">
        <v>0</v>
      </c>
      <c r="F12" s="6">
        <f t="shared" si="0"/>
        <v>0</v>
      </c>
      <c r="G12" s="6">
        <v>0</v>
      </c>
      <c r="H12" s="6">
        <v>0</v>
      </c>
      <c r="I12" s="6">
        <v>0</v>
      </c>
      <c r="J12" s="6">
        <f t="shared" si="1"/>
        <v>0</v>
      </c>
      <c r="K12" s="6">
        <f>SUM(K13:K15)</f>
        <v>14418000</v>
      </c>
      <c r="L12" s="6">
        <f t="shared" si="2"/>
        <v>14418000</v>
      </c>
    </row>
    <row r="13" spans="1:12" s="26" customFormat="1" ht="18.75" x14ac:dyDescent="0.15">
      <c r="A13" s="27"/>
      <c r="B13" s="4" t="s">
        <v>86</v>
      </c>
      <c r="C13" s="12">
        <v>0</v>
      </c>
      <c r="D13" s="4">
        <v>0</v>
      </c>
      <c r="E13" s="4">
        <v>0</v>
      </c>
      <c r="F13" s="4">
        <f t="shared" ref="F13" si="3">C13+D13+E13</f>
        <v>0</v>
      </c>
      <c r="G13" s="4">
        <v>0</v>
      </c>
      <c r="H13" s="4">
        <v>0</v>
      </c>
      <c r="I13" s="4">
        <v>0</v>
      </c>
      <c r="J13" s="4">
        <f t="shared" ref="J13" si="4">G13+H13+I13</f>
        <v>0</v>
      </c>
      <c r="K13" s="4">
        <v>14021000</v>
      </c>
      <c r="L13" s="4">
        <f t="shared" ref="L13" si="5">F13+J13+K13</f>
        <v>14021000</v>
      </c>
    </row>
    <row r="14" spans="1:12" s="26" customFormat="1" ht="18.75" x14ac:dyDescent="0.15">
      <c r="A14" s="27"/>
      <c r="B14" s="4" t="s">
        <v>81</v>
      </c>
      <c r="C14" s="12">
        <v>0</v>
      </c>
      <c r="D14" s="4">
        <v>0</v>
      </c>
      <c r="E14" s="4">
        <v>0</v>
      </c>
      <c r="F14" s="4">
        <f t="shared" si="0"/>
        <v>0</v>
      </c>
      <c r="G14" s="4">
        <v>0</v>
      </c>
      <c r="H14" s="4">
        <v>0</v>
      </c>
      <c r="I14" s="4">
        <v>0</v>
      </c>
      <c r="J14" s="4">
        <f t="shared" si="1"/>
        <v>0</v>
      </c>
      <c r="K14" s="4">
        <v>63000</v>
      </c>
      <c r="L14" s="4">
        <f t="shared" si="2"/>
        <v>63000</v>
      </c>
    </row>
    <row r="15" spans="1:12" s="26" customFormat="1" ht="18.75" x14ac:dyDescent="0.15">
      <c r="A15" s="27"/>
      <c r="B15" s="4" t="s">
        <v>9</v>
      </c>
      <c r="C15" s="12">
        <v>0</v>
      </c>
      <c r="D15" s="4">
        <v>0</v>
      </c>
      <c r="E15" s="4">
        <v>0</v>
      </c>
      <c r="F15" s="4">
        <f t="shared" si="0"/>
        <v>0</v>
      </c>
      <c r="G15" s="4">
        <v>0</v>
      </c>
      <c r="H15" s="4">
        <v>0</v>
      </c>
      <c r="I15" s="4">
        <v>0</v>
      </c>
      <c r="J15" s="4">
        <f t="shared" si="1"/>
        <v>0</v>
      </c>
      <c r="K15" s="4">
        <v>334000</v>
      </c>
      <c r="L15" s="4">
        <f t="shared" si="2"/>
        <v>334000</v>
      </c>
    </row>
    <row r="16" spans="1:12" s="26" customFormat="1" ht="18.75" x14ac:dyDescent="0.15">
      <c r="A16" s="27"/>
      <c r="B16" s="6" t="s">
        <v>10</v>
      </c>
      <c r="C16" s="13">
        <v>120000</v>
      </c>
      <c r="D16" s="6">
        <v>1000</v>
      </c>
      <c r="E16" s="6">
        <v>0</v>
      </c>
      <c r="F16" s="6">
        <f t="shared" si="0"/>
        <v>121000</v>
      </c>
      <c r="G16" s="6">
        <f>SUM(G17:G21)</f>
        <v>200000</v>
      </c>
      <c r="H16" s="6">
        <f>SUM(H17:H21)</f>
        <v>500000</v>
      </c>
      <c r="I16" s="6">
        <v>0</v>
      </c>
      <c r="J16" s="6">
        <f t="shared" si="1"/>
        <v>700000</v>
      </c>
      <c r="K16" s="6">
        <f>K20</f>
        <v>60000</v>
      </c>
      <c r="L16" s="6">
        <f t="shared" si="2"/>
        <v>881000</v>
      </c>
    </row>
    <row r="17" spans="1:12" s="26" customFormat="1" ht="18.75" x14ac:dyDescent="0.15">
      <c r="A17" s="27"/>
      <c r="B17" s="4" t="s">
        <v>11</v>
      </c>
      <c r="C17" s="12">
        <v>0</v>
      </c>
      <c r="D17" s="4">
        <v>1000</v>
      </c>
      <c r="E17" s="4">
        <v>0</v>
      </c>
      <c r="F17" s="4">
        <f t="shared" si="0"/>
        <v>1000</v>
      </c>
      <c r="G17" s="4">
        <v>0</v>
      </c>
      <c r="H17" s="4">
        <v>0</v>
      </c>
      <c r="I17" s="4">
        <v>0</v>
      </c>
      <c r="J17" s="4">
        <f t="shared" si="1"/>
        <v>0</v>
      </c>
      <c r="K17" s="4">
        <v>0</v>
      </c>
      <c r="L17" s="4">
        <f t="shared" si="2"/>
        <v>1000</v>
      </c>
    </row>
    <row r="18" spans="1:12" s="26" customFormat="1" ht="18.75" x14ac:dyDescent="0.15">
      <c r="A18" s="27"/>
      <c r="B18" s="4" t="s">
        <v>12</v>
      </c>
      <c r="C18" s="12">
        <v>120000</v>
      </c>
      <c r="D18" s="4">
        <v>0</v>
      </c>
      <c r="E18" s="4">
        <v>0</v>
      </c>
      <c r="F18" s="4">
        <f t="shared" si="0"/>
        <v>120000</v>
      </c>
      <c r="G18" s="4">
        <v>0</v>
      </c>
      <c r="H18" s="4">
        <v>0</v>
      </c>
      <c r="I18" s="4">
        <v>0</v>
      </c>
      <c r="J18" s="4">
        <f t="shared" si="1"/>
        <v>0</v>
      </c>
      <c r="K18" s="4">
        <v>0</v>
      </c>
      <c r="L18" s="4">
        <f t="shared" si="2"/>
        <v>120000</v>
      </c>
    </row>
    <row r="19" spans="1:12" s="26" customFormat="1" ht="18.75" x14ac:dyDescent="0.15">
      <c r="A19" s="27"/>
      <c r="B19" s="4" t="s">
        <v>13</v>
      </c>
      <c r="C19" s="12">
        <v>0</v>
      </c>
      <c r="D19" s="4">
        <v>0</v>
      </c>
      <c r="E19" s="4">
        <v>0</v>
      </c>
      <c r="F19" s="4">
        <f t="shared" si="0"/>
        <v>0</v>
      </c>
      <c r="G19" s="4">
        <v>200000</v>
      </c>
      <c r="H19" s="4">
        <v>0</v>
      </c>
      <c r="I19" s="4">
        <v>0</v>
      </c>
      <c r="J19" s="4">
        <f t="shared" si="1"/>
        <v>200000</v>
      </c>
      <c r="K19" s="4">
        <v>0</v>
      </c>
      <c r="L19" s="4">
        <f t="shared" si="2"/>
        <v>200000</v>
      </c>
    </row>
    <row r="20" spans="1:12" s="26" customFormat="1" ht="18.75" x14ac:dyDescent="0.15">
      <c r="A20" s="27"/>
      <c r="B20" s="4" t="s">
        <v>82</v>
      </c>
      <c r="C20" s="12">
        <v>0</v>
      </c>
      <c r="D20" s="4">
        <v>0</v>
      </c>
      <c r="E20" s="4">
        <v>0</v>
      </c>
      <c r="F20" s="4">
        <f t="shared" si="0"/>
        <v>0</v>
      </c>
      <c r="G20" s="4">
        <v>0</v>
      </c>
      <c r="H20" s="4">
        <v>0</v>
      </c>
      <c r="I20" s="4">
        <v>0</v>
      </c>
      <c r="J20" s="4">
        <f t="shared" si="1"/>
        <v>0</v>
      </c>
      <c r="K20" s="4">
        <v>60000</v>
      </c>
      <c r="L20" s="4">
        <f t="shared" si="2"/>
        <v>60000</v>
      </c>
    </row>
    <row r="21" spans="1:12" s="26" customFormat="1" ht="18.75" x14ac:dyDescent="0.15">
      <c r="A21" s="27"/>
      <c r="B21" s="4" t="s">
        <v>14</v>
      </c>
      <c r="C21" s="12">
        <v>0</v>
      </c>
      <c r="D21" s="4">
        <v>0</v>
      </c>
      <c r="E21" s="4">
        <v>0</v>
      </c>
      <c r="F21" s="4">
        <f t="shared" si="0"/>
        <v>0</v>
      </c>
      <c r="G21" s="4">
        <v>0</v>
      </c>
      <c r="H21" s="4">
        <v>500000</v>
      </c>
      <c r="I21" s="4">
        <v>0</v>
      </c>
      <c r="J21" s="4">
        <f t="shared" si="1"/>
        <v>500000</v>
      </c>
      <c r="K21" s="4">
        <v>0</v>
      </c>
      <c r="L21" s="4">
        <f t="shared" si="2"/>
        <v>500000</v>
      </c>
    </row>
    <row r="22" spans="1:12" s="26" customFormat="1" ht="18.75" x14ac:dyDescent="0.15">
      <c r="A22" s="27"/>
      <c r="B22" s="6" t="s">
        <v>15</v>
      </c>
      <c r="C22" s="13">
        <v>0</v>
      </c>
      <c r="D22" s="6">
        <v>0</v>
      </c>
      <c r="E22" s="6">
        <v>10164300</v>
      </c>
      <c r="F22" s="6">
        <f t="shared" si="0"/>
        <v>10164300</v>
      </c>
      <c r="G22" s="6">
        <v>0</v>
      </c>
      <c r="H22" s="6">
        <v>0</v>
      </c>
      <c r="I22" s="6">
        <v>0</v>
      </c>
      <c r="J22" s="6">
        <f t="shared" si="1"/>
        <v>0</v>
      </c>
      <c r="K22" s="6">
        <v>0</v>
      </c>
      <c r="L22" s="6">
        <f t="shared" si="2"/>
        <v>10164300</v>
      </c>
    </row>
    <row r="23" spans="1:12" s="26" customFormat="1" ht="18.75" x14ac:dyDescent="0.15">
      <c r="A23" s="27"/>
      <c r="B23" s="4" t="s">
        <v>16</v>
      </c>
      <c r="C23" s="12">
        <v>0</v>
      </c>
      <c r="D23" s="4">
        <v>0</v>
      </c>
      <c r="E23" s="4">
        <v>10164300</v>
      </c>
      <c r="F23" s="4">
        <f t="shared" si="0"/>
        <v>10164300</v>
      </c>
      <c r="G23" s="4">
        <v>0</v>
      </c>
      <c r="H23" s="4">
        <v>0</v>
      </c>
      <c r="I23" s="4">
        <v>0</v>
      </c>
      <c r="J23" s="4">
        <f t="shared" si="1"/>
        <v>0</v>
      </c>
      <c r="K23" s="4">
        <v>629725</v>
      </c>
      <c r="L23" s="4">
        <f t="shared" si="2"/>
        <v>10794025</v>
      </c>
    </row>
    <row r="24" spans="1:12" s="26" customFormat="1" ht="18.75" x14ac:dyDescent="0.15">
      <c r="A24" s="27"/>
      <c r="B24" s="6" t="s">
        <v>17</v>
      </c>
      <c r="C24" s="13">
        <v>40000</v>
      </c>
      <c r="D24" s="6">
        <v>0</v>
      </c>
      <c r="E24" s="6">
        <v>0</v>
      </c>
      <c r="F24" s="6">
        <f t="shared" si="0"/>
        <v>40000</v>
      </c>
      <c r="G24" s="6">
        <v>5200</v>
      </c>
      <c r="H24" s="6">
        <v>0</v>
      </c>
      <c r="I24" s="6">
        <v>0</v>
      </c>
      <c r="J24" s="6">
        <f t="shared" si="1"/>
        <v>5200</v>
      </c>
      <c r="K24" s="6">
        <f>K25+K26</f>
        <v>255300</v>
      </c>
      <c r="L24" s="6">
        <f t="shared" si="2"/>
        <v>300500</v>
      </c>
    </row>
    <row r="25" spans="1:12" s="26" customFormat="1" ht="18.75" x14ac:dyDescent="0.15">
      <c r="A25" s="27"/>
      <c r="B25" s="4" t="s">
        <v>18</v>
      </c>
      <c r="C25" s="12">
        <v>0</v>
      </c>
      <c r="D25" s="4">
        <v>0</v>
      </c>
      <c r="E25" s="4">
        <v>0</v>
      </c>
      <c r="F25" s="4">
        <f t="shared" si="0"/>
        <v>0</v>
      </c>
      <c r="G25" s="4">
        <v>0</v>
      </c>
      <c r="H25" s="4">
        <v>0</v>
      </c>
      <c r="I25" s="4">
        <v>0</v>
      </c>
      <c r="J25" s="4">
        <f t="shared" si="1"/>
        <v>0</v>
      </c>
      <c r="K25" s="4">
        <v>500</v>
      </c>
      <c r="L25" s="4">
        <f t="shared" si="2"/>
        <v>500</v>
      </c>
    </row>
    <row r="26" spans="1:12" s="26" customFormat="1" ht="18.75" x14ac:dyDescent="0.15">
      <c r="A26" s="27"/>
      <c r="B26" s="4" t="s">
        <v>19</v>
      </c>
      <c r="C26" s="12">
        <v>40000</v>
      </c>
      <c r="D26" s="4">
        <v>0</v>
      </c>
      <c r="E26" s="4">
        <v>0</v>
      </c>
      <c r="F26" s="4">
        <f t="shared" si="0"/>
        <v>40000</v>
      </c>
      <c r="G26" s="4">
        <v>5200</v>
      </c>
      <c r="H26" s="4">
        <v>0</v>
      </c>
      <c r="I26" s="4">
        <v>0</v>
      </c>
      <c r="J26" s="4">
        <f t="shared" si="1"/>
        <v>5200</v>
      </c>
      <c r="K26" s="4">
        <v>254800</v>
      </c>
      <c r="L26" s="4">
        <f t="shared" si="2"/>
        <v>300000</v>
      </c>
    </row>
    <row r="27" spans="1:12" s="26" customFormat="1" ht="18.75" x14ac:dyDescent="0.15">
      <c r="A27" s="27"/>
      <c r="B27" s="6" t="s">
        <v>20</v>
      </c>
      <c r="C27" s="14">
        <f>C8+C10+C16+C22+C24</f>
        <v>160000</v>
      </c>
      <c r="D27" s="8">
        <f>D8+D10+D16+D22+D24</f>
        <v>1000</v>
      </c>
      <c r="E27" s="8">
        <f>E8+E10+E16+E22+E24</f>
        <v>10164300</v>
      </c>
      <c r="F27" s="8">
        <f t="shared" si="0"/>
        <v>10325300</v>
      </c>
      <c r="G27" s="8">
        <f>G16+G22+G24</f>
        <v>205200</v>
      </c>
      <c r="H27" s="8">
        <f t="shared" ref="H27" si="6">H16+H22+H24</f>
        <v>500000</v>
      </c>
      <c r="I27" s="8">
        <v>0</v>
      </c>
      <c r="J27" s="8">
        <f t="shared" si="1"/>
        <v>705200</v>
      </c>
      <c r="K27" s="8">
        <f>K8+K10+K12+K16+K23+K24</f>
        <v>15364225</v>
      </c>
      <c r="L27" s="8">
        <f t="shared" si="2"/>
        <v>26394725</v>
      </c>
    </row>
    <row r="28" spans="1:12" s="26" customFormat="1" ht="18.75" x14ac:dyDescent="0.15">
      <c r="A28" s="27"/>
      <c r="B28" s="6" t="s">
        <v>21</v>
      </c>
      <c r="C28" s="15"/>
      <c r="D28" s="5"/>
      <c r="E28" s="5"/>
      <c r="F28" s="5"/>
      <c r="G28" s="5"/>
      <c r="H28" s="5"/>
      <c r="I28" s="5"/>
      <c r="J28" s="5"/>
      <c r="K28" s="5"/>
      <c r="L28" s="5"/>
    </row>
    <row r="29" spans="1:12" s="26" customFormat="1" ht="18.75" x14ac:dyDescent="0.15">
      <c r="A29" s="27"/>
      <c r="B29" s="6" t="s">
        <v>22</v>
      </c>
      <c r="C29" s="13">
        <f>SUM(C30:C53)</f>
        <v>8142399</v>
      </c>
      <c r="D29" s="6">
        <f>SUM(D30:D53)</f>
        <v>3134999</v>
      </c>
      <c r="E29" s="6">
        <f>SUM(E30:E53)</f>
        <v>0</v>
      </c>
      <c r="F29" s="6">
        <f t="shared" si="0"/>
        <v>11277398</v>
      </c>
      <c r="G29" s="6">
        <f>SUM(G30:G53)</f>
        <v>541816</v>
      </c>
      <c r="H29" s="6">
        <f>SUM(H30:H53)</f>
        <v>5994817</v>
      </c>
      <c r="I29" s="6">
        <v>0</v>
      </c>
      <c r="J29" s="6">
        <f t="shared" si="1"/>
        <v>6536633</v>
      </c>
      <c r="K29" s="6">
        <v>0</v>
      </c>
      <c r="L29" s="6">
        <f t="shared" si="2"/>
        <v>17814031</v>
      </c>
    </row>
    <row r="30" spans="1:12" s="26" customFormat="1" ht="18.75" x14ac:dyDescent="0.15">
      <c r="A30" s="27"/>
      <c r="B30" s="4" t="s">
        <v>23</v>
      </c>
      <c r="C30" s="12">
        <v>3800000</v>
      </c>
      <c r="D30" s="4">
        <v>950000</v>
      </c>
      <c r="E30" s="4">
        <v>0</v>
      </c>
      <c r="F30" s="4">
        <f t="shared" si="0"/>
        <v>4750000</v>
      </c>
      <c r="G30" s="4">
        <v>95000</v>
      </c>
      <c r="H30" s="4">
        <v>1900000</v>
      </c>
      <c r="I30" s="4">
        <v>0</v>
      </c>
      <c r="J30" s="4">
        <f t="shared" si="1"/>
        <v>1995000</v>
      </c>
      <c r="K30" s="4">
        <v>0</v>
      </c>
      <c r="L30" s="4">
        <f t="shared" si="2"/>
        <v>6745000</v>
      </c>
    </row>
    <row r="31" spans="1:12" s="26" customFormat="1" ht="18.75" x14ac:dyDescent="0.15">
      <c r="A31" s="27"/>
      <c r="B31" s="4" t="s">
        <v>24</v>
      </c>
      <c r="C31" s="12">
        <v>134800</v>
      </c>
      <c r="D31" s="4">
        <v>33700</v>
      </c>
      <c r="E31" s="4">
        <v>0</v>
      </c>
      <c r="F31" s="4">
        <f t="shared" si="0"/>
        <v>168500</v>
      </c>
      <c r="G31" s="4">
        <v>3370</v>
      </c>
      <c r="H31" s="4">
        <v>68130</v>
      </c>
      <c r="I31" s="4">
        <v>0</v>
      </c>
      <c r="J31" s="4">
        <f t="shared" si="1"/>
        <v>71500</v>
      </c>
      <c r="K31" s="4">
        <v>0</v>
      </c>
      <c r="L31" s="4">
        <f t="shared" si="2"/>
        <v>240000</v>
      </c>
    </row>
    <row r="32" spans="1:12" s="26" customFormat="1" ht="18.75" x14ac:dyDescent="0.15">
      <c r="A32" s="27"/>
      <c r="B32" s="4" t="s">
        <v>25</v>
      </c>
      <c r="C32" s="12">
        <v>680000</v>
      </c>
      <c r="D32" s="4">
        <v>170000</v>
      </c>
      <c r="E32" s="4">
        <v>0</v>
      </c>
      <c r="F32" s="4">
        <f t="shared" si="0"/>
        <v>850000</v>
      </c>
      <c r="G32" s="4">
        <v>17000</v>
      </c>
      <c r="H32" s="4">
        <v>333000</v>
      </c>
      <c r="I32" s="4">
        <v>0</v>
      </c>
      <c r="J32" s="4">
        <f t="shared" si="1"/>
        <v>350000</v>
      </c>
      <c r="K32" s="4">
        <v>0</v>
      </c>
      <c r="L32" s="4">
        <f t="shared" si="2"/>
        <v>1200000</v>
      </c>
    </row>
    <row r="33" spans="1:12" s="26" customFormat="1" ht="18.75" x14ac:dyDescent="0.15">
      <c r="A33" s="27"/>
      <c r="B33" s="4" t="s">
        <v>26</v>
      </c>
      <c r="C33" s="12">
        <v>100000</v>
      </c>
      <c r="D33" s="4">
        <v>100000</v>
      </c>
      <c r="E33" s="4">
        <v>0</v>
      </c>
      <c r="F33" s="4">
        <f t="shared" si="0"/>
        <v>200000</v>
      </c>
      <c r="G33" s="4">
        <v>20000</v>
      </c>
      <c r="H33" s="4">
        <v>780000</v>
      </c>
      <c r="I33" s="4">
        <v>0</v>
      </c>
      <c r="J33" s="4">
        <f t="shared" si="1"/>
        <v>800000</v>
      </c>
      <c r="K33" s="4">
        <v>0</v>
      </c>
      <c r="L33" s="4">
        <f t="shared" si="2"/>
        <v>1000000</v>
      </c>
    </row>
    <row r="34" spans="1:12" s="26" customFormat="1" ht="18.75" x14ac:dyDescent="0.15">
      <c r="A34" s="27"/>
      <c r="B34" s="4" t="s">
        <v>27</v>
      </c>
      <c r="C34" s="12">
        <v>671400</v>
      </c>
      <c r="D34" s="4">
        <v>220000</v>
      </c>
      <c r="E34" s="4">
        <v>0</v>
      </c>
      <c r="F34" s="4">
        <f t="shared" si="0"/>
        <v>891400</v>
      </c>
      <c r="G34" s="4">
        <v>135000</v>
      </c>
      <c r="H34" s="4">
        <v>73600</v>
      </c>
      <c r="I34" s="4">
        <v>0</v>
      </c>
      <c r="J34" s="4">
        <f t="shared" si="1"/>
        <v>208600</v>
      </c>
      <c r="K34" s="4">
        <v>0</v>
      </c>
      <c r="L34" s="4">
        <f t="shared" si="2"/>
        <v>1100000</v>
      </c>
    </row>
    <row r="35" spans="1:12" s="26" customFormat="1" ht="18.75" x14ac:dyDescent="0.15">
      <c r="A35" s="27"/>
      <c r="B35" s="4" t="s">
        <v>28</v>
      </c>
      <c r="C35" s="12">
        <v>13774</v>
      </c>
      <c r="D35" s="4">
        <v>3431</v>
      </c>
      <c r="E35" s="4">
        <v>0</v>
      </c>
      <c r="F35" s="4">
        <f t="shared" si="0"/>
        <v>17205</v>
      </c>
      <c r="G35" s="4">
        <v>336</v>
      </c>
      <c r="H35" s="4">
        <v>6875</v>
      </c>
      <c r="I35" s="4">
        <v>0</v>
      </c>
      <c r="J35" s="4">
        <f t="shared" si="1"/>
        <v>7211</v>
      </c>
      <c r="K35" s="4">
        <v>0</v>
      </c>
      <c r="L35" s="4">
        <f t="shared" si="2"/>
        <v>24416</v>
      </c>
    </row>
    <row r="36" spans="1:12" s="26" customFormat="1" ht="18.75" x14ac:dyDescent="0.15">
      <c r="A36" s="27"/>
      <c r="B36" s="4" t="s">
        <v>29</v>
      </c>
      <c r="C36" s="12">
        <v>40000</v>
      </c>
      <c r="D36" s="4">
        <v>10000</v>
      </c>
      <c r="E36" s="4">
        <v>0</v>
      </c>
      <c r="F36" s="4">
        <f t="shared" si="0"/>
        <v>50000</v>
      </c>
      <c r="G36" s="4">
        <v>0</v>
      </c>
      <c r="H36" s="4">
        <v>20000</v>
      </c>
      <c r="I36" s="4">
        <v>0</v>
      </c>
      <c r="J36" s="4">
        <f t="shared" si="1"/>
        <v>20000</v>
      </c>
      <c r="K36" s="4">
        <v>0</v>
      </c>
      <c r="L36" s="4">
        <f t="shared" si="2"/>
        <v>70000</v>
      </c>
    </row>
    <row r="37" spans="1:12" s="26" customFormat="1" ht="18.75" x14ac:dyDescent="0.15">
      <c r="A37" s="27"/>
      <c r="B37" s="4" t="s">
        <v>30</v>
      </c>
      <c r="C37" s="12">
        <v>220000</v>
      </c>
      <c r="D37" s="4">
        <v>230000</v>
      </c>
      <c r="E37" s="4">
        <v>0</v>
      </c>
      <c r="F37" s="4">
        <f t="shared" si="0"/>
        <v>450000</v>
      </c>
      <c r="G37" s="4">
        <v>50000</v>
      </c>
      <c r="H37" s="4">
        <v>400000</v>
      </c>
      <c r="I37" s="4">
        <v>0</v>
      </c>
      <c r="J37" s="4">
        <f t="shared" si="1"/>
        <v>450000</v>
      </c>
      <c r="K37" s="4">
        <v>0</v>
      </c>
      <c r="L37" s="4">
        <f t="shared" si="2"/>
        <v>900000</v>
      </c>
    </row>
    <row r="38" spans="1:12" s="26" customFormat="1" ht="18.75" x14ac:dyDescent="0.15">
      <c r="A38" s="27"/>
      <c r="B38" s="4" t="s">
        <v>83</v>
      </c>
      <c r="C38" s="12">
        <v>4000</v>
      </c>
      <c r="D38" s="4">
        <v>1000</v>
      </c>
      <c r="E38" s="4">
        <v>0</v>
      </c>
      <c r="F38" s="4">
        <f t="shared" si="0"/>
        <v>5000</v>
      </c>
      <c r="G38" s="4">
        <v>100</v>
      </c>
      <c r="H38" s="4">
        <v>2000</v>
      </c>
      <c r="I38" s="4">
        <v>0</v>
      </c>
      <c r="J38" s="4">
        <f t="shared" si="1"/>
        <v>2100</v>
      </c>
      <c r="K38" s="4">
        <v>0</v>
      </c>
      <c r="L38" s="4">
        <f t="shared" si="2"/>
        <v>7100</v>
      </c>
    </row>
    <row r="39" spans="1:12" s="26" customFormat="1" ht="18.75" x14ac:dyDescent="0.15">
      <c r="A39" s="27"/>
      <c r="B39" s="4" t="s">
        <v>31</v>
      </c>
      <c r="C39" s="12">
        <v>650000</v>
      </c>
      <c r="D39" s="4">
        <v>55000</v>
      </c>
      <c r="E39" s="4">
        <v>0</v>
      </c>
      <c r="F39" s="4">
        <f t="shared" si="0"/>
        <v>705000</v>
      </c>
      <c r="G39" s="4">
        <v>5000</v>
      </c>
      <c r="H39" s="4">
        <v>90000</v>
      </c>
      <c r="I39" s="4">
        <v>0</v>
      </c>
      <c r="J39" s="4">
        <f t="shared" si="1"/>
        <v>95000</v>
      </c>
      <c r="K39" s="4">
        <v>0</v>
      </c>
      <c r="L39" s="4">
        <f t="shared" si="2"/>
        <v>800000</v>
      </c>
    </row>
    <row r="40" spans="1:12" s="26" customFormat="1" ht="18.75" x14ac:dyDescent="0.15">
      <c r="A40" s="27"/>
      <c r="B40" s="4" t="s">
        <v>32</v>
      </c>
      <c r="C40" s="12">
        <v>8000</v>
      </c>
      <c r="D40" s="4">
        <v>2000</v>
      </c>
      <c r="E40" s="4">
        <v>0</v>
      </c>
      <c r="F40" s="4">
        <f t="shared" si="0"/>
        <v>10000</v>
      </c>
      <c r="G40" s="4">
        <v>1000</v>
      </c>
      <c r="H40" s="4">
        <v>4000</v>
      </c>
      <c r="I40" s="4">
        <v>0</v>
      </c>
      <c r="J40" s="4">
        <f t="shared" si="1"/>
        <v>5000</v>
      </c>
      <c r="K40" s="4">
        <v>0</v>
      </c>
      <c r="L40" s="4">
        <f t="shared" si="2"/>
        <v>15000</v>
      </c>
    </row>
    <row r="41" spans="1:12" s="26" customFormat="1" ht="18.75" x14ac:dyDescent="0.15">
      <c r="A41" s="27"/>
      <c r="B41" s="4" t="s">
        <v>33</v>
      </c>
      <c r="C41" s="12">
        <v>220009</v>
      </c>
      <c r="D41" s="4">
        <v>55002</v>
      </c>
      <c r="E41" s="4">
        <v>0</v>
      </c>
      <c r="F41" s="4">
        <f t="shared" si="0"/>
        <v>275011</v>
      </c>
      <c r="G41" s="4">
        <v>5500</v>
      </c>
      <c r="H41" s="4">
        <v>110004</v>
      </c>
      <c r="I41" s="4">
        <v>0</v>
      </c>
      <c r="J41" s="4">
        <f t="shared" si="1"/>
        <v>115504</v>
      </c>
      <c r="K41" s="4">
        <v>0</v>
      </c>
      <c r="L41" s="4">
        <f t="shared" si="2"/>
        <v>390515</v>
      </c>
    </row>
    <row r="42" spans="1:12" s="26" customFormat="1" ht="18.75" x14ac:dyDescent="0.15">
      <c r="A42" s="27"/>
      <c r="B42" s="4" t="s">
        <v>34</v>
      </c>
      <c r="C42" s="12">
        <v>50000</v>
      </c>
      <c r="D42" s="4">
        <v>100000</v>
      </c>
      <c r="E42" s="4">
        <v>0</v>
      </c>
      <c r="F42" s="4">
        <f t="shared" si="0"/>
        <v>150000</v>
      </c>
      <c r="G42" s="4">
        <v>0</v>
      </c>
      <c r="H42" s="4">
        <v>150000</v>
      </c>
      <c r="I42" s="4">
        <v>0</v>
      </c>
      <c r="J42" s="4">
        <f t="shared" si="1"/>
        <v>150000</v>
      </c>
      <c r="K42" s="4">
        <v>0</v>
      </c>
      <c r="L42" s="4">
        <f t="shared" si="2"/>
        <v>300000</v>
      </c>
    </row>
    <row r="43" spans="1:12" s="26" customFormat="1" ht="18.75" x14ac:dyDescent="0.15">
      <c r="A43" s="27"/>
      <c r="B43" s="4" t="s">
        <v>35</v>
      </c>
      <c r="C43" s="12">
        <v>36000</v>
      </c>
      <c r="D43" s="4">
        <v>9000</v>
      </c>
      <c r="E43" s="4">
        <v>0</v>
      </c>
      <c r="F43" s="4">
        <f t="shared" si="0"/>
        <v>45000</v>
      </c>
      <c r="G43" s="4">
        <v>2000</v>
      </c>
      <c r="H43" s="4">
        <v>13000</v>
      </c>
      <c r="I43" s="4">
        <v>0</v>
      </c>
      <c r="J43" s="4">
        <f t="shared" si="1"/>
        <v>15000</v>
      </c>
      <c r="K43" s="4">
        <v>0</v>
      </c>
      <c r="L43" s="4">
        <f t="shared" si="2"/>
        <v>60000</v>
      </c>
    </row>
    <row r="44" spans="1:12" s="26" customFormat="1" ht="18.75" x14ac:dyDescent="0.15">
      <c r="A44" s="27"/>
      <c r="B44" s="4" t="s">
        <v>36</v>
      </c>
      <c r="C44" s="12">
        <v>50000</v>
      </c>
      <c r="D44" s="4">
        <v>250000</v>
      </c>
      <c r="E44" s="4">
        <v>0</v>
      </c>
      <c r="F44" s="4">
        <f t="shared" si="0"/>
        <v>300000</v>
      </c>
      <c r="G44" s="4">
        <v>0</v>
      </c>
      <c r="H44" s="4">
        <v>0</v>
      </c>
      <c r="I44" s="4">
        <v>0</v>
      </c>
      <c r="J44" s="4">
        <f t="shared" si="1"/>
        <v>0</v>
      </c>
      <c r="K44" s="4">
        <v>0</v>
      </c>
      <c r="L44" s="4">
        <f t="shared" si="2"/>
        <v>300000</v>
      </c>
    </row>
    <row r="45" spans="1:12" s="26" customFormat="1" ht="18.75" x14ac:dyDescent="0.15">
      <c r="A45" s="27"/>
      <c r="B45" s="4" t="s">
        <v>37</v>
      </c>
      <c r="C45" s="12">
        <v>0</v>
      </c>
      <c r="D45" s="4">
        <v>0</v>
      </c>
      <c r="E45" s="4">
        <v>0</v>
      </c>
      <c r="F45" s="4">
        <f t="shared" si="0"/>
        <v>0</v>
      </c>
      <c r="G45" s="4">
        <v>72000</v>
      </c>
      <c r="H45" s="4">
        <v>0</v>
      </c>
      <c r="I45" s="4">
        <v>0</v>
      </c>
      <c r="J45" s="4">
        <f t="shared" si="1"/>
        <v>72000</v>
      </c>
      <c r="K45" s="4">
        <v>0</v>
      </c>
      <c r="L45" s="4">
        <f t="shared" si="2"/>
        <v>72000</v>
      </c>
    </row>
    <row r="46" spans="1:12" s="26" customFormat="1" ht="18.75" x14ac:dyDescent="0.15">
      <c r="A46" s="27"/>
      <c r="B46" s="4" t="s">
        <v>38</v>
      </c>
      <c r="C46" s="12">
        <v>50000</v>
      </c>
      <c r="D46" s="4">
        <v>250000</v>
      </c>
      <c r="E46" s="4">
        <v>0</v>
      </c>
      <c r="F46" s="4">
        <f t="shared" si="0"/>
        <v>300000</v>
      </c>
      <c r="G46" s="4">
        <v>1000</v>
      </c>
      <c r="H46" s="4">
        <v>499000</v>
      </c>
      <c r="I46" s="4">
        <v>0</v>
      </c>
      <c r="J46" s="4">
        <f t="shared" si="1"/>
        <v>500000</v>
      </c>
      <c r="K46" s="4">
        <v>0</v>
      </c>
      <c r="L46" s="4">
        <f t="shared" si="2"/>
        <v>800000</v>
      </c>
    </row>
    <row r="47" spans="1:12" s="26" customFormat="1" ht="18.75" x14ac:dyDescent="0.15">
      <c r="A47" s="27"/>
      <c r="B47" s="4" t="s">
        <v>39</v>
      </c>
      <c r="C47" s="12">
        <v>0</v>
      </c>
      <c r="D47" s="4">
        <v>0</v>
      </c>
      <c r="E47" s="4">
        <v>0</v>
      </c>
      <c r="F47" s="4">
        <f t="shared" si="0"/>
        <v>0</v>
      </c>
      <c r="G47" s="4">
        <v>100000</v>
      </c>
      <c r="H47" s="4">
        <v>100000</v>
      </c>
      <c r="I47" s="4">
        <v>0</v>
      </c>
      <c r="J47" s="4">
        <f t="shared" si="1"/>
        <v>200000</v>
      </c>
      <c r="K47" s="4">
        <v>0</v>
      </c>
      <c r="L47" s="4">
        <f t="shared" si="2"/>
        <v>200000</v>
      </c>
    </row>
    <row r="48" spans="1:12" s="26" customFormat="1" ht="18.75" x14ac:dyDescent="0.15">
      <c r="A48" s="27"/>
      <c r="B48" s="4" t="s">
        <v>40</v>
      </c>
      <c r="C48" s="12">
        <v>1020416</v>
      </c>
      <c r="D48" s="4">
        <v>253866</v>
      </c>
      <c r="E48" s="4">
        <v>0</v>
      </c>
      <c r="F48" s="4">
        <f t="shared" si="0"/>
        <v>1274282</v>
      </c>
      <c r="G48" s="4">
        <v>25510</v>
      </c>
      <c r="H48" s="4">
        <v>510208</v>
      </c>
      <c r="I48" s="4">
        <v>0</v>
      </c>
      <c r="J48" s="4">
        <f t="shared" si="1"/>
        <v>535718</v>
      </c>
      <c r="K48" s="4">
        <v>0</v>
      </c>
      <c r="L48" s="4">
        <f t="shared" si="2"/>
        <v>1810000</v>
      </c>
    </row>
    <row r="49" spans="1:12" s="26" customFormat="1" ht="18.75" x14ac:dyDescent="0.15">
      <c r="A49" s="27"/>
      <c r="B49" s="4" t="s">
        <v>41</v>
      </c>
      <c r="C49" s="12">
        <v>100000</v>
      </c>
      <c r="D49" s="4">
        <v>160000</v>
      </c>
      <c r="E49" s="4"/>
      <c r="F49" s="4">
        <f t="shared" si="0"/>
        <v>260000</v>
      </c>
      <c r="G49" s="4">
        <v>0</v>
      </c>
      <c r="H49" s="4">
        <v>40000</v>
      </c>
      <c r="I49" s="4">
        <v>0</v>
      </c>
      <c r="J49" s="4">
        <f t="shared" si="1"/>
        <v>40000</v>
      </c>
      <c r="K49" s="4">
        <v>0</v>
      </c>
      <c r="L49" s="4">
        <f t="shared" si="2"/>
        <v>300000</v>
      </c>
    </row>
    <row r="50" spans="1:12" s="26" customFormat="1" ht="18.75" x14ac:dyDescent="0.15">
      <c r="A50" s="27"/>
      <c r="B50" s="4" t="s">
        <v>42</v>
      </c>
      <c r="C50" s="12">
        <v>230000</v>
      </c>
      <c r="D50" s="4">
        <v>60000</v>
      </c>
      <c r="E50" s="4">
        <v>0</v>
      </c>
      <c r="F50" s="4">
        <f t="shared" si="0"/>
        <v>290000</v>
      </c>
      <c r="G50" s="4">
        <v>6000</v>
      </c>
      <c r="H50" s="4">
        <v>124000</v>
      </c>
      <c r="I50" s="4">
        <v>0</v>
      </c>
      <c r="J50" s="4">
        <f t="shared" si="1"/>
        <v>130000</v>
      </c>
      <c r="K50" s="4">
        <v>0</v>
      </c>
      <c r="L50" s="4">
        <f t="shared" si="2"/>
        <v>420000</v>
      </c>
    </row>
    <row r="51" spans="1:12" s="26" customFormat="1" ht="18.75" x14ac:dyDescent="0.15">
      <c r="A51" s="28">
        <v>59</v>
      </c>
      <c r="B51" s="4" t="s">
        <v>43</v>
      </c>
      <c r="C51" s="12">
        <v>50000</v>
      </c>
      <c r="D51" s="4">
        <v>200000</v>
      </c>
      <c r="E51" s="4">
        <v>0</v>
      </c>
      <c r="F51" s="4">
        <f t="shared" si="0"/>
        <v>250000</v>
      </c>
      <c r="G51" s="4">
        <v>1000</v>
      </c>
      <c r="H51" s="4">
        <v>749000</v>
      </c>
      <c r="I51" s="4">
        <v>0</v>
      </c>
      <c r="J51" s="4">
        <f t="shared" si="1"/>
        <v>750000</v>
      </c>
      <c r="K51" s="4">
        <v>0</v>
      </c>
      <c r="L51" s="4">
        <f t="shared" si="2"/>
        <v>1000000</v>
      </c>
    </row>
    <row r="52" spans="1:12" s="26" customFormat="1" ht="18.75" x14ac:dyDescent="0.15">
      <c r="A52" s="28"/>
      <c r="B52" s="4" t="s">
        <v>44</v>
      </c>
      <c r="C52" s="12">
        <v>4000</v>
      </c>
      <c r="D52" s="4">
        <v>2000</v>
      </c>
      <c r="E52" s="4">
        <v>0</v>
      </c>
      <c r="F52" s="4">
        <f t="shared" si="0"/>
        <v>6000</v>
      </c>
      <c r="G52" s="4">
        <v>1000</v>
      </c>
      <c r="H52" s="4">
        <v>3000</v>
      </c>
      <c r="I52" s="4">
        <v>0</v>
      </c>
      <c r="J52" s="4">
        <f t="shared" si="1"/>
        <v>4000</v>
      </c>
      <c r="K52" s="4">
        <v>0</v>
      </c>
      <c r="L52" s="4">
        <f t="shared" si="2"/>
        <v>10000</v>
      </c>
    </row>
    <row r="53" spans="1:12" s="26" customFormat="1" ht="18.75" x14ac:dyDescent="0.15">
      <c r="A53" s="28"/>
      <c r="B53" s="4" t="s">
        <v>45</v>
      </c>
      <c r="C53" s="12">
        <v>10000</v>
      </c>
      <c r="D53" s="4">
        <v>20000</v>
      </c>
      <c r="E53" s="4">
        <v>0</v>
      </c>
      <c r="F53" s="4">
        <f t="shared" si="0"/>
        <v>30000</v>
      </c>
      <c r="G53" s="4">
        <v>1000</v>
      </c>
      <c r="H53" s="4">
        <v>19000</v>
      </c>
      <c r="I53" s="4">
        <v>0</v>
      </c>
      <c r="J53" s="4">
        <f t="shared" si="1"/>
        <v>20000</v>
      </c>
      <c r="K53" s="4">
        <v>0</v>
      </c>
      <c r="L53" s="4">
        <f t="shared" si="2"/>
        <v>50000</v>
      </c>
    </row>
    <row r="54" spans="1:12" s="26" customFormat="1" ht="18.75" x14ac:dyDescent="0.15">
      <c r="A54" s="28"/>
      <c r="B54" s="6" t="s">
        <v>46</v>
      </c>
      <c r="C54" s="18"/>
      <c r="D54" s="19"/>
      <c r="E54" s="19"/>
      <c r="F54" s="19"/>
      <c r="G54" s="19"/>
      <c r="H54" s="19"/>
      <c r="I54" s="19"/>
      <c r="J54" s="19"/>
      <c r="K54" s="6">
        <f>SUM(K55:K79)</f>
        <v>8501959</v>
      </c>
      <c r="L54" s="6">
        <f t="shared" si="2"/>
        <v>8501959</v>
      </c>
    </row>
    <row r="55" spans="1:12" s="26" customFormat="1" ht="18.75" x14ac:dyDescent="0.15">
      <c r="A55" s="28"/>
      <c r="B55" s="4" t="s">
        <v>23</v>
      </c>
      <c r="C55" s="20"/>
      <c r="D55" s="21"/>
      <c r="E55" s="21"/>
      <c r="F55" s="21"/>
      <c r="G55" s="21"/>
      <c r="H55" s="21"/>
      <c r="I55" s="21"/>
      <c r="J55" s="21"/>
      <c r="K55" s="4">
        <v>2800000</v>
      </c>
      <c r="L55" s="4">
        <f t="shared" si="2"/>
        <v>2800000</v>
      </c>
    </row>
    <row r="56" spans="1:12" s="26" customFormat="1" ht="18.75" x14ac:dyDescent="0.15">
      <c r="A56" s="28"/>
      <c r="B56" s="4" t="s">
        <v>24</v>
      </c>
      <c r="C56" s="20"/>
      <c r="D56" s="21"/>
      <c r="E56" s="21"/>
      <c r="F56" s="21"/>
      <c r="G56" s="21"/>
      <c r="H56" s="21"/>
      <c r="I56" s="21"/>
      <c r="J56" s="21"/>
      <c r="K56" s="4">
        <v>98000</v>
      </c>
      <c r="L56" s="4">
        <f t="shared" si="2"/>
        <v>98000</v>
      </c>
    </row>
    <row r="57" spans="1:12" s="26" customFormat="1" ht="18.75" x14ac:dyDescent="0.15">
      <c r="A57" s="28"/>
      <c r="B57" s="4" t="s">
        <v>25</v>
      </c>
      <c r="C57" s="20"/>
      <c r="D57" s="21"/>
      <c r="E57" s="21"/>
      <c r="F57" s="21"/>
      <c r="G57" s="21"/>
      <c r="H57" s="21"/>
      <c r="I57" s="21"/>
      <c r="J57" s="21"/>
      <c r="K57" s="4">
        <v>500000</v>
      </c>
      <c r="L57" s="4">
        <f t="shared" si="2"/>
        <v>500000</v>
      </c>
    </row>
    <row r="58" spans="1:12" s="26" customFormat="1" ht="18.75" x14ac:dyDescent="0.15">
      <c r="A58" s="28"/>
      <c r="B58" s="4" t="s">
        <v>26</v>
      </c>
      <c r="C58" s="20"/>
      <c r="D58" s="21"/>
      <c r="E58" s="21"/>
      <c r="F58" s="21"/>
      <c r="G58" s="21"/>
      <c r="H58" s="21"/>
      <c r="I58" s="21"/>
      <c r="J58" s="21"/>
      <c r="K58" s="4">
        <v>400000</v>
      </c>
      <c r="L58" s="4">
        <f t="shared" si="2"/>
        <v>400000</v>
      </c>
    </row>
    <row r="59" spans="1:12" s="26" customFormat="1" ht="18.75" x14ac:dyDescent="0.15">
      <c r="A59" s="28"/>
      <c r="B59" s="4" t="s">
        <v>27</v>
      </c>
      <c r="C59" s="20"/>
      <c r="D59" s="21"/>
      <c r="E59" s="21"/>
      <c r="F59" s="21"/>
      <c r="G59" s="21"/>
      <c r="H59" s="21"/>
      <c r="I59" s="21"/>
      <c r="J59" s="21"/>
      <c r="K59" s="4">
        <v>800000</v>
      </c>
      <c r="L59" s="4">
        <f t="shared" si="2"/>
        <v>800000</v>
      </c>
    </row>
    <row r="60" spans="1:12" s="26" customFormat="1" ht="18.75" x14ac:dyDescent="0.15">
      <c r="A60" s="28"/>
      <c r="B60" s="4" t="s">
        <v>28</v>
      </c>
      <c r="C60" s="20"/>
      <c r="D60" s="21"/>
      <c r="E60" s="21"/>
      <c r="F60" s="21"/>
      <c r="G60" s="21"/>
      <c r="H60" s="21"/>
      <c r="I60" s="21"/>
      <c r="J60" s="21"/>
      <c r="K60" s="4">
        <v>9959</v>
      </c>
      <c r="L60" s="4">
        <f t="shared" si="2"/>
        <v>9959</v>
      </c>
    </row>
    <row r="61" spans="1:12" s="26" customFormat="1" ht="18.75" x14ac:dyDescent="0.15">
      <c r="A61" s="28"/>
      <c r="B61" s="4" t="s">
        <v>29</v>
      </c>
      <c r="C61" s="20"/>
      <c r="D61" s="21"/>
      <c r="E61" s="21"/>
      <c r="F61" s="21"/>
      <c r="G61" s="21"/>
      <c r="H61" s="21"/>
      <c r="I61" s="21"/>
      <c r="J61" s="21"/>
      <c r="K61" s="4">
        <v>100000</v>
      </c>
      <c r="L61" s="4">
        <f t="shared" si="2"/>
        <v>100000</v>
      </c>
    </row>
    <row r="62" spans="1:12" s="26" customFormat="1" ht="18.75" x14ac:dyDescent="0.15">
      <c r="A62" s="28"/>
      <c r="B62" s="4" t="s">
        <v>30</v>
      </c>
      <c r="C62" s="20"/>
      <c r="D62" s="21"/>
      <c r="E62" s="21"/>
      <c r="F62" s="21"/>
      <c r="G62" s="21"/>
      <c r="H62" s="21"/>
      <c r="I62" s="21"/>
      <c r="J62" s="21"/>
      <c r="K62" s="4">
        <v>250000</v>
      </c>
      <c r="L62" s="4">
        <f t="shared" si="2"/>
        <v>250000</v>
      </c>
    </row>
    <row r="63" spans="1:12" s="26" customFormat="1" ht="18.75" x14ac:dyDescent="0.15">
      <c r="A63" s="28"/>
      <c r="B63" s="4" t="s">
        <v>47</v>
      </c>
      <c r="C63" s="20"/>
      <c r="D63" s="21"/>
      <c r="E63" s="21"/>
      <c r="F63" s="21"/>
      <c r="G63" s="21"/>
      <c r="H63" s="21"/>
      <c r="I63" s="21"/>
      <c r="J63" s="21"/>
      <c r="K63" s="4">
        <v>3000</v>
      </c>
      <c r="L63" s="4">
        <f t="shared" si="2"/>
        <v>3000</v>
      </c>
    </row>
    <row r="64" spans="1:12" s="26" customFormat="1" ht="18.75" x14ac:dyDescent="0.15">
      <c r="A64" s="28"/>
      <c r="B64" s="4" t="s">
        <v>31</v>
      </c>
      <c r="C64" s="20"/>
      <c r="D64" s="21"/>
      <c r="E64" s="21"/>
      <c r="F64" s="21"/>
      <c r="G64" s="21"/>
      <c r="H64" s="21"/>
      <c r="I64" s="21"/>
      <c r="J64" s="21"/>
      <c r="K64" s="4">
        <v>650000</v>
      </c>
      <c r="L64" s="4">
        <f t="shared" si="2"/>
        <v>650000</v>
      </c>
    </row>
    <row r="65" spans="1:12" s="26" customFormat="1" ht="18.75" x14ac:dyDescent="0.15">
      <c r="A65" s="28"/>
      <c r="B65" s="4" t="s">
        <v>32</v>
      </c>
      <c r="C65" s="20"/>
      <c r="D65" s="21"/>
      <c r="E65" s="21"/>
      <c r="F65" s="21"/>
      <c r="G65" s="21"/>
      <c r="H65" s="21"/>
      <c r="I65" s="21"/>
      <c r="J65" s="21"/>
      <c r="K65" s="4">
        <v>6000</v>
      </c>
      <c r="L65" s="4">
        <f t="shared" si="2"/>
        <v>6000</v>
      </c>
    </row>
    <row r="66" spans="1:12" s="26" customFormat="1" ht="18.75" x14ac:dyDescent="0.15">
      <c r="A66" s="28"/>
      <c r="B66" s="4" t="s">
        <v>33</v>
      </c>
      <c r="C66" s="20"/>
      <c r="D66" s="21"/>
      <c r="E66" s="21"/>
      <c r="F66" s="21"/>
      <c r="G66" s="21"/>
      <c r="H66" s="21"/>
      <c r="I66" s="21"/>
      <c r="J66" s="21"/>
      <c r="K66" s="4">
        <v>160000</v>
      </c>
      <c r="L66" s="4">
        <f t="shared" si="2"/>
        <v>160000</v>
      </c>
    </row>
    <row r="67" spans="1:12" s="26" customFormat="1" ht="18.75" x14ac:dyDescent="0.15">
      <c r="A67" s="28"/>
      <c r="B67" s="4" t="s">
        <v>34</v>
      </c>
      <c r="C67" s="20"/>
      <c r="D67" s="21"/>
      <c r="E67" s="21"/>
      <c r="F67" s="21"/>
      <c r="G67" s="21"/>
      <c r="H67" s="21"/>
      <c r="I67" s="21"/>
      <c r="J67" s="21"/>
      <c r="K67" s="4">
        <v>300000</v>
      </c>
      <c r="L67" s="4">
        <f t="shared" si="2"/>
        <v>300000</v>
      </c>
    </row>
    <row r="68" spans="1:12" s="26" customFormat="1" ht="18.75" x14ac:dyDescent="0.15">
      <c r="A68" s="28"/>
      <c r="B68" s="4" t="s">
        <v>35</v>
      </c>
      <c r="C68" s="20"/>
      <c r="D68" s="21"/>
      <c r="E68" s="21"/>
      <c r="F68" s="21"/>
      <c r="G68" s="21"/>
      <c r="H68" s="21"/>
      <c r="I68" s="21"/>
      <c r="J68" s="21"/>
      <c r="K68" s="4">
        <v>13000</v>
      </c>
      <c r="L68" s="4">
        <f t="shared" si="2"/>
        <v>13000</v>
      </c>
    </row>
    <row r="69" spans="1:12" s="26" customFormat="1" ht="18.75" x14ac:dyDescent="0.15">
      <c r="A69" s="28"/>
      <c r="B69" s="4" t="s">
        <v>37</v>
      </c>
      <c r="C69" s="20"/>
      <c r="D69" s="21"/>
      <c r="E69" s="21"/>
      <c r="F69" s="21"/>
      <c r="G69" s="21"/>
      <c r="H69" s="21"/>
      <c r="I69" s="21"/>
      <c r="J69" s="21"/>
      <c r="K69" s="4">
        <v>1000</v>
      </c>
      <c r="L69" s="4">
        <f t="shared" si="2"/>
        <v>1000</v>
      </c>
    </row>
    <row r="70" spans="1:12" s="26" customFormat="1" ht="18.75" x14ac:dyDescent="0.15">
      <c r="A70" s="28"/>
      <c r="B70" s="4" t="s">
        <v>38</v>
      </c>
      <c r="C70" s="20"/>
      <c r="D70" s="21"/>
      <c r="E70" s="21"/>
      <c r="F70" s="21"/>
      <c r="G70" s="21"/>
      <c r="H70" s="21"/>
      <c r="I70" s="21"/>
      <c r="J70" s="21"/>
      <c r="K70" s="4">
        <v>500000</v>
      </c>
      <c r="L70" s="4">
        <f t="shared" si="2"/>
        <v>500000</v>
      </c>
    </row>
    <row r="71" spans="1:12" s="26" customFormat="1" ht="18.75" x14ac:dyDescent="0.15">
      <c r="A71" s="28"/>
      <c r="B71" s="4" t="s">
        <v>40</v>
      </c>
      <c r="C71" s="20"/>
      <c r="D71" s="21"/>
      <c r="E71" s="21"/>
      <c r="F71" s="21"/>
      <c r="G71" s="21"/>
      <c r="H71" s="21"/>
      <c r="I71" s="21"/>
      <c r="J71" s="21"/>
      <c r="K71" s="4">
        <v>750000</v>
      </c>
      <c r="L71" s="4">
        <f t="shared" si="2"/>
        <v>750000</v>
      </c>
    </row>
    <row r="72" spans="1:12" s="26" customFormat="1" ht="18.75" x14ac:dyDescent="0.15">
      <c r="A72" s="28"/>
      <c r="B72" s="4" t="s">
        <v>41</v>
      </c>
      <c r="C72" s="20"/>
      <c r="D72" s="21"/>
      <c r="E72" s="21"/>
      <c r="F72" s="21"/>
      <c r="G72" s="21"/>
      <c r="H72" s="21"/>
      <c r="I72" s="21"/>
      <c r="J72" s="21"/>
      <c r="K72" s="4">
        <v>30000</v>
      </c>
      <c r="L72" s="4">
        <f t="shared" ref="L72:L90" si="7">F72+J72+K72</f>
        <v>30000</v>
      </c>
    </row>
    <row r="73" spans="1:12" s="26" customFormat="1" ht="18.75" x14ac:dyDescent="0.15">
      <c r="A73" s="28"/>
      <c r="B73" s="4" t="s">
        <v>42</v>
      </c>
      <c r="C73" s="20"/>
      <c r="D73" s="21"/>
      <c r="E73" s="21"/>
      <c r="F73" s="21"/>
      <c r="G73" s="21"/>
      <c r="H73" s="21"/>
      <c r="I73" s="21"/>
      <c r="J73" s="21"/>
      <c r="K73" s="4">
        <v>180000</v>
      </c>
      <c r="L73" s="4">
        <f t="shared" si="7"/>
        <v>180000</v>
      </c>
    </row>
    <row r="74" spans="1:12" s="26" customFormat="1" ht="18.75" x14ac:dyDescent="0.15">
      <c r="A74" s="28"/>
      <c r="B74" s="4" t="s">
        <v>43</v>
      </c>
      <c r="C74" s="20"/>
      <c r="D74" s="21"/>
      <c r="E74" s="21"/>
      <c r="F74" s="21"/>
      <c r="G74" s="21"/>
      <c r="H74" s="21"/>
      <c r="I74" s="21"/>
      <c r="J74" s="21"/>
      <c r="K74" s="4">
        <v>300000</v>
      </c>
      <c r="L74" s="4">
        <f t="shared" si="7"/>
        <v>300000</v>
      </c>
    </row>
    <row r="75" spans="1:12" s="26" customFormat="1" ht="18.75" x14ac:dyDescent="0.15">
      <c r="A75" s="28"/>
      <c r="B75" s="4" t="s">
        <v>48</v>
      </c>
      <c r="C75" s="20"/>
      <c r="D75" s="21"/>
      <c r="E75" s="21"/>
      <c r="F75" s="21"/>
      <c r="G75" s="21"/>
      <c r="H75" s="21"/>
      <c r="I75" s="21"/>
      <c r="J75" s="21"/>
      <c r="K75" s="4">
        <v>0</v>
      </c>
      <c r="L75" s="4">
        <f t="shared" si="7"/>
        <v>0</v>
      </c>
    </row>
    <row r="76" spans="1:12" s="26" customFormat="1" ht="18.75" x14ac:dyDescent="0.15">
      <c r="A76" s="28"/>
      <c r="B76" s="4" t="s">
        <v>44</v>
      </c>
      <c r="C76" s="20"/>
      <c r="D76" s="21"/>
      <c r="E76" s="21"/>
      <c r="F76" s="21"/>
      <c r="G76" s="21"/>
      <c r="H76" s="21"/>
      <c r="I76" s="21"/>
      <c r="J76" s="21"/>
      <c r="K76" s="4">
        <v>150000</v>
      </c>
      <c r="L76" s="4">
        <f t="shared" si="7"/>
        <v>150000</v>
      </c>
    </row>
    <row r="77" spans="1:12" s="26" customFormat="1" ht="18.75" x14ac:dyDescent="0.15">
      <c r="A77" s="28"/>
      <c r="B77" s="4" t="s">
        <v>49</v>
      </c>
      <c r="C77" s="20"/>
      <c r="D77" s="21"/>
      <c r="E77" s="21"/>
      <c r="F77" s="21"/>
      <c r="G77" s="21"/>
      <c r="H77" s="21"/>
      <c r="I77" s="21"/>
      <c r="J77" s="21"/>
      <c r="K77" s="4">
        <v>300000</v>
      </c>
      <c r="L77" s="4">
        <f t="shared" si="7"/>
        <v>300000</v>
      </c>
    </row>
    <row r="78" spans="1:12" s="26" customFormat="1" ht="18.75" x14ac:dyDescent="0.15">
      <c r="A78" s="28"/>
      <c r="B78" s="4" t="s">
        <v>50</v>
      </c>
      <c r="C78" s="20"/>
      <c r="D78" s="21"/>
      <c r="E78" s="21"/>
      <c r="F78" s="21"/>
      <c r="G78" s="21"/>
      <c r="H78" s="21"/>
      <c r="I78" s="21"/>
      <c r="J78" s="21"/>
      <c r="K78" s="4">
        <v>1000</v>
      </c>
      <c r="L78" s="4">
        <f t="shared" si="7"/>
        <v>1000</v>
      </c>
    </row>
    <row r="79" spans="1:12" s="26" customFormat="1" ht="18.75" x14ac:dyDescent="0.15">
      <c r="A79" s="28"/>
      <c r="B79" s="4" t="s">
        <v>45</v>
      </c>
      <c r="C79" s="20"/>
      <c r="D79" s="21"/>
      <c r="E79" s="21"/>
      <c r="F79" s="21"/>
      <c r="G79" s="21"/>
      <c r="H79" s="21"/>
      <c r="I79" s="21"/>
      <c r="J79" s="21"/>
      <c r="K79" s="4">
        <v>200000</v>
      </c>
      <c r="L79" s="4">
        <f t="shared" si="7"/>
        <v>200000</v>
      </c>
    </row>
    <row r="80" spans="1:12" s="26" customFormat="1" ht="18.75" x14ac:dyDescent="0.15">
      <c r="A80" s="28"/>
      <c r="B80" s="6" t="s">
        <v>51</v>
      </c>
      <c r="C80" s="14">
        <f>C29+C54</f>
        <v>8142399</v>
      </c>
      <c r="D80" s="8">
        <f>D29+D54</f>
        <v>3134999</v>
      </c>
      <c r="E80" s="8">
        <f t="shared" ref="E80:H80" si="8">E29+E54</f>
        <v>0</v>
      </c>
      <c r="F80" s="8">
        <f t="shared" si="8"/>
        <v>11277398</v>
      </c>
      <c r="G80" s="8">
        <f t="shared" si="8"/>
        <v>541816</v>
      </c>
      <c r="H80" s="8">
        <f t="shared" si="8"/>
        <v>5994817</v>
      </c>
      <c r="I80" s="8">
        <v>0</v>
      </c>
      <c r="J80" s="8">
        <f t="shared" ref="J80:J90" si="9">G80+H80+I80</f>
        <v>6536633</v>
      </c>
      <c r="K80" s="8">
        <v>8501959</v>
      </c>
      <c r="L80" s="8">
        <f t="shared" si="7"/>
        <v>26315990</v>
      </c>
    </row>
    <row r="81" spans="1:12" s="26" customFormat="1" ht="18.75" x14ac:dyDescent="0.15">
      <c r="A81" s="28"/>
      <c r="B81" s="4" t="s">
        <v>52</v>
      </c>
      <c r="C81" s="16">
        <f>C27-C80</f>
        <v>-7982399</v>
      </c>
      <c r="D81" s="9">
        <f t="shared" ref="D81:F81" si="10">D27-D80</f>
        <v>-3133999</v>
      </c>
      <c r="E81" s="9">
        <f t="shared" si="10"/>
        <v>10164300</v>
      </c>
      <c r="F81" s="9">
        <f t="shared" si="10"/>
        <v>-952098</v>
      </c>
      <c r="G81" s="9">
        <f t="shared" ref="G81" si="11">G27-G80</f>
        <v>-336616</v>
      </c>
      <c r="H81" s="9">
        <f t="shared" ref="H81" si="12">H27-H80</f>
        <v>-5494817</v>
      </c>
      <c r="I81" s="9">
        <v>0</v>
      </c>
      <c r="J81" s="9">
        <f t="shared" si="9"/>
        <v>-5831433</v>
      </c>
      <c r="K81" s="9">
        <f>K27-K80</f>
        <v>6862266</v>
      </c>
      <c r="L81" s="9">
        <f t="shared" si="7"/>
        <v>78735</v>
      </c>
    </row>
    <row r="82" spans="1:12" s="26" customFormat="1" ht="18.75" x14ac:dyDescent="0.15">
      <c r="A82" s="28"/>
      <c r="B82" s="4" t="s">
        <v>53</v>
      </c>
      <c r="C82" s="16"/>
      <c r="D82" s="9"/>
      <c r="E82" s="9"/>
      <c r="F82" s="9">
        <f t="shared" ref="F82:F89" si="13">C82+D82+E82</f>
        <v>0</v>
      </c>
      <c r="G82" s="9"/>
      <c r="H82" s="9"/>
      <c r="I82" s="9">
        <v>0</v>
      </c>
      <c r="J82" s="9">
        <f t="shared" si="9"/>
        <v>0</v>
      </c>
      <c r="K82" s="9"/>
      <c r="L82" s="9">
        <f t="shared" si="7"/>
        <v>0</v>
      </c>
    </row>
    <row r="83" spans="1:12" s="26" customFormat="1" ht="18.75" x14ac:dyDescent="0.15">
      <c r="A83" s="28"/>
      <c r="B83" s="4" t="s">
        <v>54</v>
      </c>
      <c r="C83" s="16"/>
      <c r="D83" s="9"/>
      <c r="E83" s="9"/>
      <c r="F83" s="9">
        <f t="shared" si="13"/>
        <v>0</v>
      </c>
      <c r="G83" s="9"/>
      <c r="H83" s="9"/>
      <c r="I83" s="9">
        <v>0</v>
      </c>
      <c r="J83" s="9">
        <f t="shared" si="9"/>
        <v>0</v>
      </c>
      <c r="K83" s="9"/>
      <c r="L83" s="9">
        <f t="shared" si="7"/>
        <v>0</v>
      </c>
    </row>
    <row r="84" spans="1:12" s="26" customFormat="1" ht="18.75" x14ac:dyDescent="0.15">
      <c r="A84" s="28"/>
      <c r="B84" s="4" t="s">
        <v>55</v>
      </c>
      <c r="C84" s="16"/>
      <c r="D84" s="9"/>
      <c r="E84" s="9"/>
      <c r="F84" s="9">
        <f t="shared" si="13"/>
        <v>0</v>
      </c>
      <c r="G84" s="9"/>
      <c r="H84" s="9"/>
      <c r="I84" s="9">
        <v>0</v>
      </c>
      <c r="J84" s="9">
        <f t="shared" si="9"/>
        <v>0</v>
      </c>
      <c r="K84" s="9"/>
      <c r="L84" s="9">
        <f t="shared" si="7"/>
        <v>0</v>
      </c>
    </row>
    <row r="85" spans="1:12" s="26" customFormat="1" ht="18.75" x14ac:dyDescent="0.15">
      <c r="A85" s="28"/>
      <c r="B85" s="4" t="s">
        <v>56</v>
      </c>
      <c r="C85" s="16"/>
      <c r="D85" s="9"/>
      <c r="E85" s="9"/>
      <c r="F85" s="9">
        <f t="shared" si="13"/>
        <v>0</v>
      </c>
      <c r="G85" s="9"/>
      <c r="H85" s="9"/>
      <c r="I85" s="9">
        <v>0</v>
      </c>
      <c r="J85" s="9">
        <f t="shared" si="9"/>
        <v>0</v>
      </c>
      <c r="K85" s="9"/>
      <c r="L85" s="9">
        <f t="shared" si="7"/>
        <v>0</v>
      </c>
    </row>
    <row r="86" spans="1:12" s="26" customFormat="1" ht="18.75" x14ac:dyDescent="0.15">
      <c r="A86" s="28"/>
      <c r="B86" s="4" t="s">
        <v>57</v>
      </c>
      <c r="C86" s="16"/>
      <c r="D86" s="9"/>
      <c r="E86" s="9"/>
      <c r="F86" s="9">
        <f t="shared" si="13"/>
        <v>0</v>
      </c>
      <c r="G86" s="9"/>
      <c r="H86" s="9"/>
      <c r="I86" s="9">
        <v>0</v>
      </c>
      <c r="J86" s="9">
        <f t="shared" si="9"/>
        <v>0</v>
      </c>
      <c r="K86" s="9"/>
      <c r="L86" s="9">
        <f t="shared" si="7"/>
        <v>0</v>
      </c>
    </row>
    <row r="87" spans="1:12" s="26" customFormat="1" ht="18.75" x14ac:dyDescent="0.15">
      <c r="A87" s="28"/>
      <c r="B87" s="4" t="s">
        <v>58</v>
      </c>
      <c r="C87" s="16"/>
      <c r="D87" s="9"/>
      <c r="E87" s="9"/>
      <c r="F87" s="9">
        <f t="shared" si="13"/>
        <v>0</v>
      </c>
      <c r="G87" s="9"/>
      <c r="H87" s="9"/>
      <c r="I87" s="9">
        <v>0</v>
      </c>
      <c r="J87" s="9">
        <f t="shared" si="9"/>
        <v>0</v>
      </c>
      <c r="K87" s="9"/>
      <c r="L87" s="9">
        <f t="shared" si="7"/>
        <v>0</v>
      </c>
    </row>
    <row r="88" spans="1:12" s="26" customFormat="1" ht="18.75" x14ac:dyDescent="0.15">
      <c r="A88" s="28"/>
      <c r="B88" s="4" t="s">
        <v>59</v>
      </c>
      <c r="C88" s="16"/>
      <c r="D88" s="9"/>
      <c r="E88" s="9"/>
      <c r="F88" s="9">
        <f t="shared" si="13"/>
        <v>0</v>
      </c>
      <c r="G88" s="9"/>
      <c r="H88" s="9"/>
      <c r="I88" s="9">
        <v>0</v>
      </c>
      <c r="J88" s="9">
        <f t="shared" si="9"/>
        <v>0</v>
      </c>
      <c r="K88" s="9"/>
      <c r="L88" s="9">
        <f t="shared" si="7"/>
        <v>0</v>
      </c>
    </row>
    <row r="89" spans="1:12" s="26" customFormat="1" ht="18.75" x14ac:dyDescent="0.15">
      <c r="A89" s="28"/>
      <c r="B89" s="4" t="s">
        <v>60</v>
      </c>
      <c r="C89" s="16"/>
      <c r="D89" s="9"/>
      <c r="E89" s="9"/>
      <c r="F89" s="9">
        <f t="shared" si="13"/>
        <v>0</v>
      </c>
      <c r="G89" s="9"/>
      <c r="H89" s="9"/>
      <c r="I89" s="9">
        <v>0</v>
      </c>
      <c r="J89" s="9">
        <f t="shared" si="9"/>
        <v>0</v>
      </c>
      <c r="K89" s="9"/>
      <c r="L89" s="9">
        <f t="shared" si="7"/>
        <v>0</v>
      </c>
    </row>
    <row r="90" spans="1:12" s="26" customFormat="1" ht="18.75" x14ac:dyDescent="0.15">
      <c r="A90" s="28"/>
      <c r="B90" s="6" t="s">
        <v>61</v>
      </c>
      <c r="C90" s="14">
        <f>C81</f>
        <v>-7982399</v>
      </c>
      <c r="D90" s="8">
        <f t="shared" ref="D90:F90" si="14">D81</f>
        <v>-3133999</v>
      </c>
      <c r="E90" s="8">
        <f t="shared" si="14"/>
        <v>10164300</v>
      </c>
      <c r="F90" s="8">
        <f t="shared" si="14"/>
        <v>-952098</v>
      </c>
      <c r="G90" s="8">
        <v>-336616</v>
      </c>
      <c r="H90" s="8">
        <v>-5494817</v>
      </c>
      <c r="I90" s="8">
        <v>0</v>
      </c>
      <c r="J90" s="8">
        <f t="shared" si="9"/>
        <v>-5831433</v>
      </c>
      <c r="K90" s="8">
        <f>K81</f>
        <v>6862266</v>
      </c>
      <c r="L90" s="8">
        <f t="shared" si="7"/>
        <v>78735</v>
      </c>
    </row>
    <row r="91" spans="1:12" s="26" customFormat="1" ht="18.75" x14ac:dyDescent="0.15">
      <c r="A91" s="28"/>
      <c r="B91" s="4" t="s">
        <v>62</v>
      </c>
      <c r="C91" s="22"/>
      <c r="D91" s="23"/>
      <c r="E91" s="23"/>
      <c r="F91" s="23"/>
      <c r="G91" s="23"/>
      <c r="H91" s="23"/>
      <c r="I91" s="23"/>
      <c r="J91" s="23"/>
      <c r="K91" s="23"/>
      <c r="L91" s="9">
        <v>24787652</v>
      </c>
    </row>
    <row r="92" spans="1:12" s="26" customFormat="1" ht="18.75" x14ac:dyDescent="0.15">
      <c r="A92" s="28"/>
      <c r="B92" s="4" t="s">
        <v>63</v>
      </c>
      <c r="C92" s="22"/>
      <c r="D92" s="23"/>
      <c r="E92" s="23"/>
      <c r="F92" s="23"/>
      <c r="G92" s="23"/>
      <c r="H92" s="23"/>
      <c r="I92" s="23"/>
      <c r="J92" s="23"/>
      <c r="K92" s="23"/>
      <c r="L92" s="9">
        <f>L90+L91</f>
        <v>24866387</v>
      </c>
    </row>
    <row r="93" spans="1:12" s="26" customFormat="1" ht="18.75" x14ac:dyDescent="0.15">
      <c r="A93" s="28"/>
      <c r="B93" s="4" t="s">
        <v>64</v>
      </c>
      <c r="C93" s="22"/>
      <c r="D93" s="23"/>
      <c r="E93" s="23"/>
      <c r="F93" s="23"/>
      <c r="G93" s="23"/>
      <c r="H93" s="23"/>
      <c r="I93" s="23"/>
      <c r="J93" s="23"/>
      <c r="K93" s="23"/>
      <c r="L93" s="9"/>
    </row>
    <row r="94" spans="1:12" s="26" customFormat="1" ht="18.75" x14ac:dyDescent="0.15">
      <c r="A94" s="28"/>
      <c r="B94" s="4" t="s">
        <v>65</v>
      </c>
      <c r="C94" s="22"/>
      <c r="D94" s="23"/>
      <c r="E94" s="23"/>
      <c r="F94" s="23"/>
      <c r="G94" s="23"/>
      <c r="H94" s="23"/>
      <c r="I94" s="23"/>
      <c r="J94" s="23"/>
      <c r="K94" s="23"/>
      <c r="L94" s="9"/>
    </row>
    <row r="95" spans="1:12" s="26" customFormat="1" ht="18.75" x14ac:dyDescent="0.15">
      <c r="A95" s="28"/>
      <c r="B95" s="4" t="s">
        <v>66</v>
      </c>
      <c r="C95" s="22"/>
      <c r="D95" s="23"/>
      <c r="E95" s="23"/>
      <c r="F95" s="23"/>
      <c r="G95" s="23"/>
      <c r="H95" s="23"/>
      <c r="I95" s="23"/>
      <c r="J95" s="23"/>
      <c r="K95" s="23"/>
      <c r="L95" s="9"/>
    </row>
    <row r="96" spans="1:12" s="26" customFormat="1" ht="18.75" x14ac:dyDescent="0.15">
      <c r="A96" s="28"/>
      <c r="B96" s="4" t="s">
        <v>67</v>
      </c>
      <c r="C96" s="22"/>
      <c r="D96" s="23"/>
      <c r="E96" s="23"/>
      <c r="F96" s="23"/>
      <c r="G96" s="23"/>
      <c r="H96" s="23"/>
      <c r="I96" s="23"/>
      <c r="J96" s="23"/>
      <c r="K96" s="23"/>
      <c r="L96" s="9"/>
    </row>
    <row r="97" spans="1:12" s="26" customFormat="1" ht="19.5" thickBot="1" x14ac:dyDescent="0.2">
      <c r="A97" s="28"/>
      <c r="B97" s="7" t="s">
        <v>68</v>
      </c>
      <c r="C97" s="24"/>
      <c r="D97" s="25"/>
      <c r="E97" s="25"/>
      <c r="F97" s="25"/>
      <c r="G97" s="25"/>
      <c r="H97" s="25"/>
      <c r="I97" s="25"/>
      <c r="J97" s="25"/>
      <c r="K97" s="25"/>
      <c r="L97" s="10">
        <f>L92</f>
        <v>24866387</v>
      </c>
    </row>
    <row r="98" spans="1:12" ht="14.25" thickTop="1" x14ac:dyDescent="0.15">
      <c r="A98" s="28"/>
    </row>
    <row r="99" spans="1:12" x14ac:dyDescent="0.15">
      <c r="A99" s="28"/>
    </row>
    <row r="100" spans="1:12" x14ac:dyDescent="0.15">
      <c r="A100" s="28"/>
    </row>
    <row r="101" spans="1:12" x14ac:dyDescent="0.15">
      <c r="A101" s="28"/>
    </row>
    <row r="102" spans="1:12" x14ac:dyDescent="0.15">
      <c r="A102" s="28"/>
    </row>
    <row r="103" spans="1:12" x14ac:dyDescent="0.15">
      <c r="A103" s="28"/>
    </row>
    <row r="104" spans="1:12" x14ac:dyDescent="0.15">
      <c r="A104" s="28"/>
    </row>
    <row r="105" spans="1:12" x14ac:dyDescent="0.15">
      <c r="A105" s="28"/>
    </row>
  </sheetData>
  <mergeCells count="9">
    <mergeCell ref="A1:A50"/>
    <mergeCell ref="A51:A105"/>
    <mergeCell ref="B1:L1"/>
    <mergeCell ref="B2:K2"/>
    <mergeCell ref="C3:F3"/>
    <mergeCell ref="B3:B4"/>
    <mergeCell ref="G3:J3"/>
    <mergeCell ref="K3:K4"/>
    <mergeCell ref="L3:L4"/>
  </mergeCells>
  <phoneticPr fontId="3"/>
  <printOptions horizontalCentered="1"/>
  <pageMargins left="0.19685039370078741" right="0.19685039370078741" top="0.74803149606299213" bottom="0.74803149606299213" header="0.31496062992125984" footer="0.31496062992125984"/>
  <pageSetup paperSize="9" scale="54" orientation="landscape" horizontalDpi="0" verticalDpi="0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2022-05-17T04:14:57Z</cp:lastPrinted>
  <dcterms:created xsi:type="dcterms:W3CDTF">2022-05-10T04:17:29Z</dcterms:created>
  <dcterms:modified xsi:type="dcterms:W3CDTF">2022-05-20T06:09:59Z</dcterms:modified>
</cp:coreProperties>
</file>